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Details" state="visible" r:id="rId3"/>
    <sheet sheetId="2" name="Params" state="visible" r:id="rId4"/>
  </sheets>
  <definedNames>
    <definedName hidden="1" name="_xlnm._FilterDatabase" localSheetId="0">Details!$A$1:$M$45</definedName>
    <definedName hidden="1" name="_xlnm._FilterDatabase" localSheetId="1">Params!$A$11:$J$23</definedName>
  </definedNames>
  <calcPr/>
</workbook>
</file>

<file path=xl/sharedStrings.xml><?xml version="1.0" encoding="utf-8"?>
<sst xmlns="http://schemas.openxmlformats.org/spreadsheetml/2006/main">
  <si>
    <t>Module</t>
  </si>
  <si>
    <t>Type</t>
  </si>
  <si>
    <t>PN</t>
  </si>
  <si>
    <t>Comment</t>
  </si>
  <si>
    <t>Type</t>
  </si>
  <si>
    <t>MFR####</t>
  </si>
  <si>
    <t>Ic</t>
  </si>
  <si>
    <t>BVceo</t>
  </si>
  <si>
    <t>PWR</t>
  </si>
  <si>
    <t>hFE@Ic</t>
  </si>
  <si>
    <t>VSat</t>
  </si>
  <si>
    <t>FtMIN (MHz)</t>
  </si>
  <si>
    <t>CASE</t>
  </si>
  <si>
    <t>TM501</t>
  </si>
  <si>
    <t>NPN</t>
  </si>
  <si>
    <t>151-0349</t>
  </si>
  <si>
    <t>(Select from MJE2801, MFR####: SJE924)</t>
  </si>
  <si>
    <t>TM501</t>
  </si>
  <si>
    <t>PNP</t>
  </si>
  <si>
    <t>151-0373</t>
  </si>
  <si>
    <t>(MFR####: SJE925)</t>
  </si>
  <si>
    <t>TM501A</t>
  </si>
  <si>
    <t>NPN</t>
  </si>
  <si>
    <t>151-0349</t>
  </si>
  <si>
    <t>(Select from MJE2801, MFR####: SJE924)</t>
  </si>
  <si>
    <t>TM501A</t>
  </si>
  <si>
    <t>PNP</t>
  </si>
  <si>
    <t>151-0373</t>
  </si>
  <si>
    <t>(MFR####: SJE925)</t>
  </si>
  <si>
    <t>TM502A</t>
  </si>
  <si>
    <t>NPN</t>
  </si>
  <si>
    <t>151-0436</t>
  </si>
  <si>
    <t>(MFR####: SJE966, MJF3055),</t>
  </si>
  <si>
    <t>TM502A</t>
  </si>
  <si>
    <t>NPN</t>
  </si>
  <si>
    <t>151-0937</t>
  </si>
  <si>
    <t>(MFR###: MJF3055)</t>
  </si>
  <si>
    <t>TM502A</t>
  </si>
  <si>
    <t>PNP</t>
  </si>
  <si>
    <t>151-0373</t>
  </si>
  <si>
    <t>(SJE925 SEL VER),</t>
  </si>
  <si>
    <t>TM502A</t>
  </si>
  <si>
    <t>PNP</t>
  </si>
  <si>
    <t>151-0938</t>
  </si>
  <si>
    <t>(MFG####: MJF2955)</t>
  </si>
  <si>
    <t>TM503</t>
  </si>
  <si>
    <t>NPN</t>
  </si>
  <si>
    <t>151-0349</t>
  </si>
  <si>
    <t>(SEL FROM MJE2801)</t>
  </si>
  <si>
    <t>TM503</t>
  </si>
  <si>
    <t>PNP</t>
  </si>
  <si>
    <t>151-0373</t>
  </si>
  <si>
    <t>(SJE925 SEL VER)</t>
  </si>
  <si>
    <t>TM503A</t>
  </si>
  <si>
    <t>NPN</t>
  </si>
  <si>
    <t>151-0436</t>
  </si>
  <si>
    <t>SJE966 SEL VER</t>
  </si>
  <si>
    <t>TM503A</t>
  </si>
  <si>
    <t>PNP</t>
  </si>
  <si>
    <t>151-0373</t>
  </si>
  <si>
    <t>SJE925 SEL VER, MJF2955,</t>
  </si>
  <si>
    <t>TM503A</t>
  </si>
  <si>
    <t>PNP</t>
  </si>
  <si>
    <t>151-0938</t>
  </si>
  <si>
    <t>TM503B</t>
  </si>
  <si>
    <t>NPN</t>
  </si>
  <si>
    <t>151-0937</t>
  </si>
  <si>
    <t>MJF3055</t>
  </si>
  <si>
    <t>TM503B</t>
  </si>
  <si>
    <t>PNP</t>
  </si>
  <si>
    <t>151-0938</t>
  </si>
  <si>
    <t>MJF2955</t>
  </si>
  <si>
    <t>TM504</t>
  </si>
  <si>
    <t>verify on later versions</t>
  </si>
  <si>
    <t>TM504</t>
  </si>
  <si>
    <t>NPN</t>
  </si>
  <si>
    <t>151-0436</t>
  </si>
  <si>
    <t>TM504</t>
  </si>
  <si>
    <t>NPN</t>
  </si>
  <si>
    <t>151-0413</t>
  </si>
  <si>
    <t>(OPTION 2 ONLY, 2N6258 HI PWR COMP)</t>
  </si>
  <si>
    <t>TM504</t>
  </si>
  <si>
    <t>NPN</t>
  </si>
  <si>
    <t>151-0140</t>
  </si>
  <si>
    <t>(STANDARD ONLY)</t>
  </si>
  <si>
    <t>TM504</t>
  </si>
  <si>
    <t>PNP</t>
  </si>
  <si>
    <t>151-0373</t>
  </si>
  <si>
    <t>SJ7028,</t>
  </si>
  <si>
    <t>TM504</t>
  </si>
  <si>
    <t>PNP</t>
  </si>
  <si>
    <t>151-0258</t>
  </si>
  <si>
    <t>(OLDER VER HI PWR COMP MJ2955)</t>
  </si>
  <si>
    <t>TM504A</t>
  </si>
  <si>
    <t>NPN</t>
  </si>
  <si>
    <t>NO DATA</t>
  </si>
  <si>
    <t>TM504A</t>
  </si>
  <si>
    <t>PNP</t>
  </si>
  <si>
    <t>NO DATA</t>
  </si>
  <si>
    <t>TM515</t>
  </si>
  <si>
    <t>NPN</t>
  </si>
  <si>
    <t>151-0436</t>
  </si>
  <si>
    <t>TO-127 (Select from SJE966)</t>
  </si>
  <si>
    <t>TM515</t>
  </si>
  <si>
    <t>PNP</t>
  </si>
  <si>
    <t>151-0373</t>
  </si>
  <si>
    <t>TO-127 (SJE925)</t>
  </si>
  <si>
    <t>TM506</t>
  </si>
  <si>
    <t>NPN</t>
  </si>
  <si>
    <t>151-0436</t>
  </si>
  <si>
    <t>151-0140</t>
  </si>
  <si>
    <t>TM506</t>
  </si>
  <si>
    <t>PNP</t>
  </si>
  <si>
    <t>151-0373</t>
  </si>
  <si>
    <t>TM506</t>
  </si>
  <si>
    <t>PNP</t>
  </si>
  <si>
    <t>151-0258</t>
  </si>
  <si>
    <t>(MFG####: MJ2955)</t>
  </si>
  <si>
    <t>TM506A</t>
  </si>
  <si>
    <t>NPN</t>
  </si>
  <si>
    <t>151-0917,</t>
  </si>
  <si>
    <t>TM506A</t>
  </si>
  <si>
    <t>NPN</t>
  </si>
  <si>
    <t>151-0652</t>
  </si>
  <si>
    <t>(MFG####: TIP35C)</t>
  </si>
  <si>
    <t>TM506A</t>
  </si>
  <si>
    <t>PNP</t>
  </si>
  <si>
    <t>151-0918,</t>
  </si>
  <si>
    <t>TM506A</t>
  </si>
  <si>
    <t>PNP</t>
  </si>
  <si>
    <t>151-0651</t>
  </si>
  <si>
    <t>(MFG####: TIP36C)</t>
  </si>
  <si>
    <t>TM5003</t>
  </si>
  <si>
    <t>NPN</t>
  </si>
  <si>
    <t>151-0436</t>
  </si>
  <si>
    <t>(Select from SJE966),</t>
  </si>
  <si>
    <t>TM5003</t>
  </si>
  <si>
    <t>NPN</t>
  </si>
  <si>
    <t>151-0937</t>
  </si>
  <si>
    <t>(MFG####: MJF3055)</t>
  </si>
  <si>
    <t>TM5003</t>
  </si>
  <si>
    <t>PNP</t>
  </si>
  <si>
    <t>151-0938</t>
  </si>
  <si>
    <t>(MFG####: MJF2955)</t>
  </si>
  <si>
    <t>TM5003</t>
  </si>
  <si>
    <t>PNP</t>
  </si>
  <si>
    <t>151-0373</t>
  </si>
  <si>
    <t>(MFG####: SJE925)</t>
  </si>
  <si>
    <t>TM5006</t>
  </si>
  <si>
    <t>NPN</t>
  </si>
  <si>
    <t>151-0436</t>
  </si>
  <si>
    <t>(Select from SJE966)</t>
  </si>
  <si>
    <t>TM5006</t>
  </si>
  <si>
    <t>NPN</t>
  </si>
  <si>
    <t>151-0140</t>
  </si>
  <si>
    <t>(MFG####: SJ7020)</t>
  </si>
  <si>
    <t>TM5006</t>
  </si>
  <si>
    <t>PNP</t>
  </si>
  <si>
    <t>151-0373</t>
  </si>
  <si>
    <t>(MFG####: SJE925),</t>
  </si>
  <si>
    <t>TM5006</t>
  </si>
  <si>
    <t>PNP</t>
  </si>
  <si>
    <t>151-0258</t>
  </si>
  <si>
    <t>TM5006A</t>
  </si>
  <si>
    <t>NPN</t>
  </si>
  <si>
    <t>151-0937</t>
  </si>
  <si>
    <t>(MFG####: MJF3055)</t>
  </si>
  <si>
    <t>TM5006A</t>
  </si>
  <si>
    <t>NPN</t>
  </si>
  <si>
    <t>151-0652</t>
  </si>
  <si>
    <t>(MFG####: TIP35C)</t>
  </si>
  <si>
    <t>TM5006A</t>
  </si>
  <si>
    <t>PNP</t>
  </si>
  <si>
    <t>151-0938</t>
  </si>
  <si>
    <t>(MFG####: MJF2955)</t>
  </si>
  <si>
    <t>TM5006A</t>
  </si>
  <si>
    <t>PNP</t>
  </si>
  <si>
    <t>151-0651</t>
  </si>
  <si>
    <t>(MFG####: TIP36C)</t>
  </si>
  <si>
    <t>TEKTRONIX TM500/5000 MAINFRAME PASS TRANSISTORS</t>
  </si>
  <si>
    <t>Compiled by Jerry Scheltgen and Dennis Tillman</t>
  </si>
  <si>
    <t> </t>
  </si>
  <si>
    <t>Tek used at least 12 different pass transistor part numbers during</t>
  </si>
  <si>
    <t>the time the TM500/5000 mainframes were in production. In some</t>
  </si>
  <si>
    <t>cases different parts were used over certain serial number ranges.</t>
  </si>
  <si>
    <t>The high power compartment (when present) used the higher current</t>
  </si>
  <si>
    <t>transistors. Tek changed to different semiconductor families and/</t>
  </si>
  <si>
    <t>or manufacturers (MFR####) over time.</t>
  </si>
  <si>
    <t> </t>
  </si>
  <si>
    <t>Tek specified these parameters for the various part numbers used.</t>
  </si>
  <si>
    <t>TYPE</t>
  </si>
  <si>
    <t>MFR####</t>
  </si>
  <si>
    <t>Ic</t>
  </si>
  <si>
    <t>BVceo</t>
  </si>
  <si>
    <t>PWR</t>
  </si>
  <si>
    <t>hFE@Ic</t>
  </si>
  <si>
    <t>VSat</t>
  </si>
  <si>
    <t>FtMIN (MHz)</t>
  </si>
  <si>
    <t>CASE</t>
  </si>
  <si>
    <t>151-0140</t>
  </si>
  <si>
    <t>NPN</t>
  </si>
  <si>
    <t>2N3055H</t>
  </si>
  <si>
    <t>15A</t>
  </si>
  <si>
    <t>60V</t>
  </si>
  <si>
    <t>115W</t>
  </si>
  <si>
    <t>20@4A</t>
  </si>
  <si>
    <t>1.1V</t>
  </si>
  <si>
    <t>TO-3</t>
  </si>
  <si>
    <t>151-0258</t>
  </si>
  <si>
    <t>PNP</t>
  </si>
  <si>
    <t>2N4905</t>
  </si>
  <si>
    <t>15A</t>
  </si>
  <si>
    <t>60V</t>
  </si>
  <si>
    <t>87W</t>
  </si>
  <si>
    <t>20@4A</t>
  </si>
  <si>
    <t>3.V</t>
  </si>
  <si>
    <t>TO-3</t>
  </si>
  <si>
    <t>151-0349</t>
  </si>
  <si>
    <t>NPN</t>
  </si>
  <si>
    <t>MJE2801</t>
  </si>
  <si>
    <t>10A</t>
  </si>
  <si>
    <t>60V</t>
  </si>
  <si>
    <t>90W</t>
  </si>
  <si>
    <t>25@3A</t>
  </si>
  <si>
    <t>TO-127</t>
  </si>
  <si>
    <t>151-0373</t>
  </si>
  <si>
    <t>PNP</t>
  </si>
  <si>
    <t>MJE2901</t>
  </si>
  <si>
    <t>10A</t>
  </si>
  <si>
    <t>60V</t>
  </si>
  <si>
    <t>90W</t>
  </si>
  <si>
    <t>25@3A</t>
  </si>
  <si>
    <t>TO-127</t>
  </si>
  <si>
    <t>151-0413</t>
  </si>
  <si>
    <t>NPN</t>
  </si>
  <si>
    <t>2N6258</t>
  </si>
  <si>
    <t>30A</t>
  </si>
  <si>
    <t>80V</t>
  </si>
  <si>
    <t>250W</t>
  </si>
  <si>
    <t>20@15A</t>
  </si>
  <si>
    <t>3.V</t>
  </si>
  <si>
    <t>TO-3</t>
  </si>
  <si>
    <t>151-0436</t>
  </si>
  <si>
    <t>NPN</t>
  </si>
  <si>
    <t>MJE2801</t>
  </si>
  <si>
    <t>10A</t>
  </si>
  <si>
    <t>85V</t>
  </si>
  <si>
    <t>90W</t>
  </si>
  <si>
    <t>25@3A</t>
  </si>
  <si>
    <t>TO-127</t>
  </si>
  <si>
    <t>151-0651</t>
  </si>
  <si>
    <t>PNP</t>
  </si>
  <si>
    <t>TIP36C</t>
  </si>
  <si>
    <t>25A</t>
  </si>
  <si>
    <t>100V</t>
  </si>
  <si>
    <t>125W</t>
  </si>
  <si>
    <t>10@15A</t>
  </si>
  <si>
    <t>4.V</t>
  </si>
  <si>
    <t>TO-218</t>
  </si>
  <si>
    <t>151-0652</t>
  </si>
  <si>
    <t>NPN</t>
  </si>
  <si>
    <t>TIP35C</t>
  </si>
  <si>
    <t>25A</t>
  </si>
  <si>
    <t>100V</t>
  </si>
  <si>
    <t>125W</t>
  </si>
  <si>
    <t>10@15A</t>
  </si>
  <si>
    <t>4.V</t>
  </si>
  <si>
    <t>TO-218</t>
  </si>
  <si>
    <t>151-0917</t>
  </si>
  <si>
    <t>NPN</t>
  </si>
  <si>
    <t>NO DATA</t>
  </si>
  <si>
    <t>151-0918</t>
  </si>
  <si>
    <t>PNP</t>
  </si>
  <si>
    <t>NO DATA</t>
  </si>
  <si>
    <t>151-0937</t>
  </si>
  <si>
    <t>NPN</t>
  </si>
  <si>
    <t>MJF3055</t>
  </si>
  <si>
    <t>NO DATA</t>
  </si>
  <si>
    <t>TO-220</t>
  </si>
  <si>
    <t>151-0938</t>
  </si>
  <si>
    <t>PNP</t>
  </si>
  <si>
    <t>MJF2955</t>
  </si>
  <si>
    <t>NO DATA</t>
  </si>
  <si>
    <t>TO-220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</si>
</sst>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name val="Arial"/>
    </font>
    <font/>
    <font>
      <b/>
      <sz val="11.0"/>
      <color rgb="FF3F3F3F"/>
    </font>
    <font>
      <sz val="11.0"/>
      <color rgb="FF3F3F3F"/>
    </font>
    <font>
      <b/>
      <color rgb="FF3F3F3F"/>
    </font>
    <font>
      <color rgb="FF3F3F3F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</border>
  </borders>
  <cellStyleXfs count="1">
    <xf fillId="0" numFmtId="0" borderId="0" fontId="0"/>
  </cellStyleXfs>
  <cellXfs count="6">
    <xf fillId="0" numFmtId="0" borderId="0" fontId="0"/>
    <xf applyAlignment="1" fillId="0" xfId="0" numFmtId="0" borderId="1" applyFont="1" fontId="1">
      <alignment/>
    </xf>
    <xf applyAlignment="1" fillId="2" xfId="0" numFmtId="0" borderId="1" applyFont="1" fontId="2" applyFill="1">
      <alignment horizontal="left"/>
    </xf>
    <xf applyAlignment="1" fillId="2" xfId="0" numFmtId="0" borderId="1" applyFont="1" fontId="3">
      <alignment horizontal="left"/>
    </xf>
    <xf applyAlignment="1" fillId="2" xfId="0" numFmtId="0" borderId="1" applyFont="1" fontId="4">
      <alignment horizontal="left"/>
    </xf>
    <xf applyAlignment="1" fillId="2" xfId="0" numFmtId="0" borderId="1" applyFont="1" fontId="5">
      <alignment horizontal="left"/>
    </xf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_rels/sheet2.xml.rels><?xml version="1.0" encoding="UTF-8" standalone="yes"?><Relationships xmlns="http://schemas.openxmlformats.org/package/2006/relationships"><Relationship Target="../drawings/drawing2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B2" ySplit="1.0" xSplit="1.0" activePane="bottomRight" state="frozen"/>
      <selection sqref="B1" activeCell="B1" pane="topRight"/>
      <selection sqref="A2" activeCell="A2" pane="bottomLeft"/>
      <selection sqref="B2" activeCell="B2" pane="bottomRight"/>
    </sheetView>
  </sheetViews>
  <sheetFormatPr customHeight="1" defaultColWidth="14.43" defaultRowHeight="15.75"/>
  <cols>
    <col min="4" customWidth="1" max="4" width="37.29"/>
  </cols>
  <sheetData>
    <row r="1">
      <c t="s" s="1" r="A1">
        <v>0</v>
      </c>
      <c t="s" s="1" r="B1">
        <v>1</v>
      </c>
      <c t="s" s="1" r="C1">
        <v>2</v>
      </c>
      <c t="s" s="1" r="D1">
        <v>3</v>
      </c>
      <c t="s" s="1" r="E1">
        <v>4</v>
      </c>
      <c t="s" s="1" r="F1">
        <v>5</v>
      </c>
      <c t="s" s="1" r="G1">
        <v>6</v>
      </c>
      <c t="s" s="1" r="H1">
        <v>7</v>
      </c>
      <c t="s" s="1" r="I1">
        <v>8</v>
      </c>
      <c t="s" s="1" r="J1">
        <v>9</v>
      </c>
      <c t="s" s="1" r="K1">
        <v>10</v>
      </c>
      <c t="s" s="1" r="L1">
        <v>11</v>
      </c>
      <c t="s" s="1" r="M1">
        <v>12</v>
      </c>
    </row>
    <row r="2">
      <c t="s" s="1" r="A2">
        <v>13</v>
      </c>
      <c t="s" s="1" r="B2">
        <v>14</v>
      </c>
      <c t="s" s="1" r="C2">
        <v>15</v>
      </c>
      <c t="s" s="1" r="D2">
        <v>16</v>
      </c>
      <c t="str" r="E2">
        <f>VLOOKUP(C2, Params!$A$13:$J$23,2)</f>
        <v>NPN</v>
      </c>
      <c t="str" r="F2">
        <f>VLOOKUP($C2, Params!$A$13:$J$23,3)</f>
        <v>MJE2801</v>
      </c>
      <c t="str" r="G2">
        <f>VLOOKUP($C2, Params!$A$13:$J$23,4)</f>
        <v>10A</v>
      </c>
      <c t="str" r="H2">
        <f>VLOOKUP($C2, Params!$A$13:$J$23,5)</f>
        <v>60V</v>
      </c>
      <c t="str" r="I2">
        <f>VLOOKUP($C2, Params!$A$13:$J$23,6)</f>
        <v>90W</v>
      </c>
      <c t="str" r="J2">
        <f>VLOOKUP($C2, Params!$A$13:$J$23,7)</f>
        <v>25@3A</v>
      </c>
      <c t="str" r="K2">
        <f>VLOOKUP($C2, Params!$A$13:$J$23,8)</f>
        <v/>
      </c>
      <c t="str" r="L2">
        <f>VLOOKUP($C2, Params!$A$13:$J$23,9)</f>
        <v>2</v>
      </c>
      <c t="str" r="M2">
        <f>VLOOKUP($C2, Params!$A$13:$J$23,10)</f>
        <v>TO-127</v>
      </c>
    </row>
    <row r="3">
      <c t="s" s="1" r="A3">
        <v>17</v>
      </c>
      <c t="s" s="1" r="B3">
        <v>18</v>
      </c>
      <c t="s" s="1" r="C3">
        <v>19</v>
      </c>
      <c t="s" s="1" r="D3">
        <v>20</v>
      </c>
      <c t="str" r="E3">
        <f>VLOOKUP(C3, Params!$A$13:$J$23,2)</f>
        <v>PNP</v>
      </c>
      <c t="str" r="F3">
        <f>VLOOKUP($C3, Params!$A$13:$J$23,3)</f>
        <v>MJE2901</v>
      </c>
      <c t="str" r="G3">
        <f>VLOOKUP($C3, Params!$A$13:$J$23,4)</f>
        <v>10A</v>
      </c>
      <c t="str" r="H3">
        <f>VLOOKUP($C3, Params!$A$13:$J$23,5)</f>
        <v>60V</v>
      </c>
      <c t="str" r="I3">
        <f>VLOOKUP($C3, Params!$A$13:$J$23,6)</f>
        <v>90W</v>
      </c>
      <c t="str" r="J3">
        <f>VLOOKUP($C3, Params!$A$13:$J$23,7)</f>
        <v>25@3A</v>
      </c>
      <c t="str" r="K3">
        <f>VLOOKUP($C3, Params!$A$13:$J$23,8)</f>
        <v/>
      </c>
      <c t="str" r="L3">
        <f>VLOOKUP($C3, Params!$A$13:$J$23,9)</f>
        <v>2</v>
      </c>
      <c t="str" r="M3">
        <f>VLOOKUP($C3, Params!$A$13:$J$23,10)</f>
        <v>TO-127</v>
      </c>
    </row>
    <row r="4">
      <c t="s" s="1" r="A4">
        <v>21</v>
      </c>
      <c t="s" s="1" r="B4">
        <v>22</v>
      </c>
      <c t="s" s="1" r="C4">
        <v>23</v>
      </c>
      <c t="s" s="1" r="D4">
        <v>24</v>
      </c>
      <c t="str" r="E4">
        <f>VLOOKUP(C4, Params!$A$13:$J$23,2)</f>
        <v>NPN</v>
      </c>
      <c t="str" r="F4">
        <f>VLOOKUP($C4, Params!$A$13:$J$23,3)</f>
        <v>MJE2801</v>
      </c>
      <c t="str" r="G4">
        <f>VLOOKUP($C4, Params!$A$13:$J$23,4)</f>
        <v>10A</v>
      </c>
      <c t="str" r="H4">
        <f>VLOOKUP($C4, Params!$A$13:$J$23,5)</f>
        <v>60V</v>
      </c>
      <c t="str" r="I4">
        <f>VLOOKUP($C4, Params!$A$13:$J$23,6)</f>
        <v>90W</v>
      </c>
      <c t="str" r="J4">
        <f>VLOOKUP($C4, Params!$A$13:$J$23,7)</f>
        <v>25@3A</v>
      </c>
      <c t="str" r="K4">
        <f>VLOOKUP($C4, Params!$A$13:$J$23,8)</f>
        <v/>
      </c>
      <c t="str" r="L4">
        <f>VLOOKUP($C4, Params!$A$13:$J$23,9)</f>
        <v>2</v>
      </c>
      <c t="str" r="M4">
        <f>VLOOKUP($C4, Params!$A$13:$J$23,10)</f>
        <v>TO-127</v>
      </c>
    </row>
    <row r="5">
      <c t="s" s="1" r="A5">
        <v>25</v>
      </c>
      <c t="s" s="1" r="B5">
        <v>26</v>
      </c>
      <c t="s" s="1" r="C5">
        <v>27</v>
      </c>
      <c t="s" s="1" r="D5">
        <v>28</v>
      </c>
      <c t="str" r="E5">
        <f>VLOOKUP(C5, Params!$A$13:$J$23,2)</f>
        <v>PNP</v>
      </c>
      <c t="str" r="F5">
        <f>VLOOKUP($C5, Params!$A$13:$J$23,3)</f>
        <v>MJE2901</v>
      </c>
      <c t="str" r="G5">
        <f>VLOOKUP($C5, Params!$A$13:$J$23,4)</f>
        <v>10A</v>
      </c>
      <c t="str" r="H5">
        <f>VLOOKUP($C5, Params!$A$13:$J$23,5)</f>
        <v>60V</v>
      </c>
      <c t="str" r="I5">
        <f>VLOOKUP($C5, Params!$A$13:$J$23,6)</f>
        <v>90W</v>
      </c>
      <c t="str" r="J5">
        <f>VLOOKUP($C5, Params!$A$13:$J$23,7)</f>
        <v>25@3A</v>
      </c>
      <c t="str" r="K5">
        <f>VLOOKUP($C5, Params!$A$13:$J$23,8)</f>
        <v/>
      </c>
      <c t="str" r="L5">
        <f>VLOOKUP($C5, Params!$A$13:$J$23,9)</f>
        <v>2</v>
      </c>
      <c t="str" r="M5">
        <f>VLOOKUP($C5, Params!$A$13:$J$23,10)</f>
        <v>TO-127</v>
      </c>
    </row>
    <row r="6">
      <c t="s" s="1" r="A6">
        <v>29</v>
      </c>
      <c t="s" s="1" r="B6">
        <v>30</v>
      </c>
      <c t="s" s="1" r="C6">
        <v>31</v>
      </c>
      <c t="s" s="1" r="D6">
        <v>32</v>
      </c>
      <c t="str" r="E6">
        <f>VLOOKUP(C6, Params!$A$13:$J$23,2)</f>
        <v>NPN</v>
      </c>
      <c t="str" r="F6">
        <f>VLOOKUP($C6, Params!$A$13:$J$23,3)</f>
        <v>MJE2801</v>
      </c>
      <c t="str" r="G6">
        <f>VLOOKUP($C6, Params!$A$13:$J$23,4)</f>
        <v>10A</v>
      </c>
      <c t="str" r="H6">
        <f>VLOOKUP($C6, Params!$A$13:$J$23,5)</f>
        <v>85V</v>
      </c>
      <c t="str" r="I6">
        <f>VLOOKUP($C6, Params!$A$13:$J$23,6)</f>
        <v>90W</v>
      </c>
      <c t="str" r="J6">
        <f>VLOOKUP($C6, Params!$A$13:$J$23,7)</f>
        <v>25@3A</v>
      </c>
      <c t="str" r="K6">
        <f>VLOOKUP($C6, Params!$A$13:$J$23,8)</f>
        <v/>
      </c>
      <c t="str" r="L6">
        <f>VLOOKUP($C6, Params!$A$13:$J$23,9)</f>
        <v>2</v>
      </c>
      <c t="str" r="M6">
        <f>VLOOKUP($C6, Params!$A$13:$J$23,10)</f>
        <v>TO-127</v>
      </c>
    </row>
    <row r="7">
      <c t="s" s="1" r="A7">
        <v>33</v>
      </c>
      <c t="s" s="1" r="B7">
        <v>34</v>
      </c>
      <c t="s" s="1" r="C7">
        <v>35</v>
      </c>
      <c t="s" s="1" r="D7">
        <v>36</v>
      </c>
      <c t="str" r="E7">
        <f>VLOOKUP(C7, Params!$A$13:$J$23,2)</f>
        <v>NPN</v>
      </c>
      <c t="str" r="F7">
        <f>VLOOKUP($C7, Params!$A$13:$J$23,3)</f>
        <v>MJF3055</v>
      </c>
      <c t="str" r="G7">
        <f>VLOOKUP($C7, Params!$A$13:$J$23,4)</f>
        <v>NO DATA</v>
      </c>
      <c t="str" r="H7">
        <f>VLOOKUP($C7, Params!$A$13:$J$23,5)</f>
        <v/>
      </c>
      <c t="str" r="I7">
        <f>VLOOKUP($C7, Params!$A$13:$J$23,6)</f>
        <v/>
      </c>
      <c t="str" r="J7">
        <f>VLOOKUP($C7, Params!$A$13:$J$23,7)</f>
        <v/>
      </c>
      <c t="str" r="K7">
        <f>VLOOKUP($C7, Params!$A$13:$J$23,8)</f>
        <v/>
      </c>
      <c t="str" r="L7">
        <f>VLOOKUP($C7, Params!$A$13:$J$23,9)</f>
        <v/>
      </c>
      <c t="str" r="M7">
        <f>VLOOKUP($C7, Params!$A$13:$J$23,10)</f>
        <v>TO-220</v>
      </c>
    </row>
    <row r="8">
      <c t="s" s="1" r="A8">
        <v>37</v>
      </c>
      <c t="s" s="1" r="B8">
        <v>38</v>
      </c>
      <c t="s" s="1" r="C8">
        <v>39</v>
      </c>
      <c t="s" s="1" r="D8">
        <v>40</v>
      </c>
      <c t="str" r="E8">
        <f>VLOOKUP(C8, Params!$A$13:$J$23,2)</f>
        <v>PNP</v>
      </c>
      <c t="str" r="F8">
        <f>VLOOKUP($C8, Params!$A$13:$J$23,3)</f>
        <v>MJE2901</v>
      </c>
      <c t="str" r="G8">
        <f>VLOOKUP($C8, Params!$A$13:$J$23,4)</f>
        <v>10A</v>
      </c>
      <c t="str" r="H8">
        <f>VLOOKUP($C8, Params!$A$13:$J$23,5)</f>
        <v>60V</v>
      </c>
      <c t="str" r="I8">
        <f>VLOOKUP($C8, Params!$A$13:$J$23,6)</f>
        <v>90W</v>
      </c>
      <c t="str" r="J8">
        <f>VLOOKUP($C8, Params!$A$13:$J$23,7)</f>
        <v>25@3A</v>
      </c>
      <c t="str" r="K8">
        <f>VLOOKUP($C8, Params!$A$13:$J$23,8)</f>
        <v/>
      </c>
      <c t="str" r="L8">
        <f>VLOOKUP($C8, Params!$A$13:$J$23,9)</f>
        <v>2</v>
      </c>
      <c t="str" r="M8">
        <f>VLOOKUP($C8, Params!$A$13:$J$23,10)</f>
        <v>TO-127</v>
      </c>
    </row>
    <row r="9">
      <c t="s" s="1" r="A9">
        <v>41</v>
      </c>
      <c t="s" s="1" r="B9">
        <v>42</v>
      </c>
      <c t="s" s="1" r="C9">
        <v>43</v>
      </c>
      <c t="s" s="1" r="D9">
        <v>44</v>
      </c>
      <c t="str" r="E9">
        <f>VLOOKUP(C9, Params!$A$13:$J$23,2)</f>
        <v>PNP</v>
      </c>
      <c t="str" r="F9">
        <f>VLOOKUP($C9, Params!$A$13:$J$23,3)</f>
        <v>MJF2955</v>
      </c>
      <c t="str" r="G9">
        <f>VLOOKUP($C9, Params!$A$13:$J$23,4)</f>
        <v>NO DATA</v>
      </c>
      <c t="str" r="H9">
        <f>VLOOKUP($C9, Params!$A$13:$J$23,5)</f>
        <v/>
      </c>
      <c t="str" r="I9">
        <f>VLOOKUP($C9, Params!$A$13:$J$23,6)</f>
        <v/>
      </c>
      <c t="str" r="J9">
        <f>VLOOKUP($C9, Params!$A$13:$J$23,7)</f>
        <v/>
      </c>
      <c t="str" r="K9">
        <f>VLOOKUP($C9, Params!$A$13:$J$23,8)</f>
        <v/>
      </c>
      <c t="str" r="L9">
        <f>VLOOKUP($C9, Params!$A$13:$J$23,9)</f>
        <v/>
      </c>
      <c t="str" r="M9">
        <f>VLOOKUP($C9, Params!$A$13:$J$23,10)</f>
        <v>TO-220</v>
      </c>
    </row>
    <row r="10">
      <c t="s" s="1" r="A10">
        <v>45</v>
      </c>
      <c t="s" s="1" r="B10">
        <v>46</v>
      </c>
      <c t="s" s="1" r="C10">
        <v>47</v>
      </c>
      <c t="s" s="1" r="D10">
        <v>48</v>
      </c>
      <c t="str" r="E10">
        <f>VLOOKUP(C10, Params!$A$13:$J$23,2)</f>
        <v>NPN</v>
      </c>
      <c t="str" r="F10">
        <f>VLOOKUP($C10, Params!$A$13:$J$23,3)</f>
        <v>MJE2801</v>
      </c>
      <c t="str" r="G10">
        <f>VLOOKUP($C10, Params!$A$13:$J$23,4)</f>
        <v>10A</v>
      </c>
      <c t="str" r="H10">
        <f>VLOOKUP($C10, Params!$A$13:$J$23,5)</f>
        <v>60V</v>
      </c>
      <c t="str" r="I10">
        <f>VLOOKUP($C10, Params!$A$13:$J$23,6)</f>
        <v>90W</v>
      </c>
      <c t="str" r="J10">
        <f>VLOOKUP($C10, Params!$A$13:$J$23,7)</f>
        <v>25@3A</v>
      </c>
      <c t="str" r="K10">
        <f>VLOOKUP($C10, Params!$A$13:$J$23,8)</f>
        <v/>
      </c>
      <c t="str" r="L10">
        <f>VLOOKUP($C10, Params!$A$13:$J$23,9)</f>
        <v>2</v>
      </c>
      <c t="str" r="M10">
        <f>VLOOKUP($C10, Params!$A$13:$J$23,10)</f>
        <v>TO-127</v>
      </c>
    </row>
    <row r="11">
      <c t="s" s="1" r="A11">
        <v>49</v>
      </c>
      <c t="s" s="1" r="B11">
        <v>50</v>
      </c>
      <c t="s" s="1" r="C11">
        <v>51</v>
      </c>
      <c t="s" s="1" r="D11">
        <v>52</v>
      </c>
      <c t="str" r="E11">
        <f>VLOOKUP(C11, Params!$A$13:$J$23,2)</f>
        <v>PNP</v>
      </c>
      <c t="str" r="F11">
        <f>VLOOKUP($C11, Params!$A$13:$J$23,3)</f>
        <v>MJE2901</v>
      </c>
      <c t="str" r="G11">
        <f>VLOOKUP($C11, Params!$A$13:$J$23,4)</f>
        <v>10A</v>
      </c>
      <c t="str" r="H11">
        <f>VLOOKUP($C11, Params!$A$13:$J$23,5)</f>
        <v>60V</v>
      </c>
      <c t="str" r="I11">
        <f>VLOOKUP($C11, Params!$A$13:$J$23,6)</f>
        <v>90W</v>
      </c>
      <c t="str" r="J11">
        <f>VLOOKUP($C11, Params!$A$13:$J$23,7)</f>
        <v>25@3A</v>
      </c>
      <c t="str" r="K11">
        <f>VLOOKUP($C11, Params!$A$13:$J$23,8)</f>
        <v/>
      </c>
      <c t="str" r="L11">
        <f>VLOOKUP($C11, Params!$A$13:$J$23,9)</f>
        <v>2</v>
      </c>
      <c t="str" r="M11">
        <f>VLOOKUP($C11, Params!$A$13:$J$23,10)</f>
        <v>TO-127</v>
      </c>
    </row>
    <row r="12">
      <c t="s" s="1" r="A12">
        <v>53</v>
      </c>
      <c t="s" s="1" r="B12">
        <v>54</v>
      </c>
      <c t="s" s="1" r="C12">
        <v>55</v>
      </c>
      <c t="s" s="1" r="D12">
        <v>56</v>
      </c>
      <c t="str" r="E12">
        <f>VLOOKUP(C12, Params!$A$13:$J$23,2)</f>
        <v>NPN</v>
      </c>
      <c t="str" r="F12">
        <f>VLOOKUP($C12, Params!$A$13:$J$23,3)</f>
        <v>MJE2801</v>
      </c>
      <c t="str" r="G12">
        <f>VLOOKUP($C12, Params!$A$13:$J$23,4)</f>
        <v>10A</v>
      </c>
      <c t="str" r="H12">
        <f>VLOOKUP($C12, Params!$A$13:$J$23,5)</f>
        <v>85V</v>
      </c>
      <c t="str" r="I12">
        <f>VLOOKUP($C12, Params!$A$13:$J$23,6)</f>
        <v>90W</v>
      </c>
      <c t="str" r="J12">
        <f>VLOOKUP($C12, Params!$A$13:$J$23,7)</f>
        <v>25@3A</v>
      </c>
      <c t="str" r="K12">
        <f>VLOOKUP($C12, Params!$A$13:$J$23,8)</f>
        <v/>
      </c>
      <c t="str" r="L12">
        <f>VLOOKUP($C12, Params!$A$13:$J$23,9)</f>
        <v>2</v>
      </c>
      <c t="str" r="M12">
        <f>VLOOKUP($C12, Params!$A$13:$J$23,10)</f>
        <v>TO-127</v>
      </c>
    </row>
    <row r="13">
      <c t="s" s="1" r="A13">
        <v>57</v>
      </c>
      <c t="s" s="1" r="B13">
        <v>58</v>
      </c>
      <c t="s" s="1" r="C13">
        <v>59</v>
      </c>
      <c t="s" s="1" r="D13">
        <v>60</v>
      </c>
      <c t="str" r="E13">
        <f>VLOOKUP(C13, Params!$A$13:$J$23,2)</f>
        <v>PNP</v>
      </c>
      <c t="str" r="F13">
        <f>VLOOKUP($C13, Params!$A$13:$J$23,3)</f>
        <v>MJE2901</v>
      </c>
      <c t="str" r="G13">
        <f>VLOOKUP($C13, Params!$A$13:$J$23,4)</f>
        <v>10A</v>
      </c>
      <c t="str" r="H13">
        <f>VLOOKUP($C13, Params!$A$13:$J$23,5)</f>
        <v>60V</v>
      </c>
      <c t="str" r="I13">
        <f>VLOOKUP($C13, Params!$A$13:$J$23,6)</f>
        <v>90W</v>
      </c>
      <c t="str" r="J13">
        <f>VLOOKUP($C13, Params!$A$13:$J$23,7)</f>
        <v>25@3A</v>
      </c>
      <c t="str" r="K13">
        <f>VLOOKUP($C13, Params!$A$13:$J$23,8)</f>
        <v/>
      </c>
      <c t="str" r="L13">
        <f>VLOOKUP($C13, Params!$A$13:$J$23,9)</f>
        <v>2</v>
      </c>
      <c t="str" r="M13">
        <f>VLOOKUP($C13, Params!$A$13:$J$23,10)</f>
        <v>TO-127</v>
      </c>
    </row>
    <row r="14">
      <c t="s" s="1" r="A14">
        <v>61</v>
      </c>
      <c t="s" s="1" r="B14">
        <v>62</v>
      </c>
      <c t="s" s="1" r="C14">
        <v>63</v>
      </c>
      <c t="str" r="E14">
        <f>VLOOKUP(C14, Params!$A$13:$J$23,2)</f>
        <v>PNP</v>
      </c>
      <c t="str" r="F14">
        <f>VLOOKUP($C14, Params!$A$13:$J$23,3)</f>
        <v>MJF2955</v>
      </c>
      <c t="str" r="G14">
        <f>VLOOKUP($C14, Params!$A$13:$J$23,4)</f>
        <v>NO DATA</v>
      </c>
      <c t="str" r="H14">
        <f>VLOOKUP($C14, Params!$A$13:$J$23,5)</f>
        <v/>
      </c>
      <c t="str" r="I14">
        <f>VLOOKUP($C14, Params!$A$13:$J$23,6)</f>
        <v/>
      </c>
      <c t="str" r="J14">
        <f>VLOOKUP($C14, Params!$A$13:$J$23,7)</f>
        <v/>
      </c>
      <c t="str" r="K14">
        <f>VLOOKUP($C14, Params!$A$13:$J$23,8)</f>
        <v/>
      </c>
      <c t="str" r="L14">
        <f>VLOOKUP($C14, Params!$A$13:$J$23,9)</f>
        <v/>
      </c>
      <c t="str" r="M14">
        <f>VLOOKUP($C14, Params!$A$13:$J$23,10)</f>
        <v>TO-220</v>
      </c>
    </row>
    <row r="15">
      <c t="s" s="1" r="A15">
        <v>64</v>
      </c>
      <c t="s" s="1" r="B15">
        <v>65</v>
      </c>
      <c t="s" s="1" r="C15">
        <v>66</v>
      </c>
      <c t="s" s="1" r="D15">
        <v>67</v>
      </c>
      <c t="str" r="E15">
        <f>VLOOKUP(C15, Params!$A$13:$J$23,2)</f>
        <v>NPN</v>
      </c>
      <c t="str" r="F15">
        <f>VLOOKUP($C15, Params!$A$13:$J$23,3)</f>
        <v>MJF3055</v>
      </c>
      <c t="str" r="G15">
        <f>VLOOKUP($C15, Params!$A$13:$J$23,4)</f>
        <v>NO DATA</v>
      </c>
      <c t="str" r="H15">
        <f>VLOOKUP($C15, Params!$A$13:$J$23,5)</f>
        <v/>
      </c>
      <c t="str" r="I15">
        <f>VLOOKUP($C15, Params!$A$13:$J$23,6)</f>
        <v/>
      </c>
      <c t="str" r="J15">
        <f>VLOOKUP($C15, Params!$A$13:$J$23,7)</f>
        <v/>
      </c>
      <c t="str" r="K15">
        <f>VLOOKUP($C15, Params!$A$13:$J$23,8)</f>
        <v/>
      </c>
      <c t="str" r="L15">
        <f>VLOOKUP($C15, Params!$A$13:$J$23,9)</f>
        <v/>
      </c>
      <c t="str" r="M15">
        <f>VLOOKUP($C15, Params!$A$13:$J$23,10)</f>
        <v>TO-220</v>
      </c>
    </row>
    <row r="16">
      <c t="s" s="1" r="A16">
        <v>68</v>
      </c>
      <c t="s" s="1" r="B16">
        <v>69</v>
      </c>
      <c t="s" s="1" r="C16">
        <v>70</v>
      </c>
      <c t="s" s="1" r="D16">
        <v>71</v>
      </c>
      <c t="str" r="E16">
        <f>VLOOKUP(C16, Params!$A$13:$J$23,2)</f>
        <v>PNP</v>
      </c>
      <c t="str" r="F16">
        <f>VLOOKUP($C16, Params!$A$13:$J$23,3)</f>
        <v>MJF2955</v>
      </c>
      <c t="str" r="G16">
        <f>VLOOKUP($C16, Params!$A$13:$J$23,4)</f>
        <v>NO DATA</v>
      </c>
      <c t="str" r="H16">
        <f>VLOOKUP($C16, Params!$A$13:$J$23,5)</f>
        <v/>
      </c>
      <c t="str" r="I16">
        <f>VLOOKUP($C16, Params!$A$13:$J$23,6)</f>
        <v/>
      </c>
      <c t="str" r="J16">
        <f>VLOOKUP($C16, Params!$A$13:$J$23,7)</f>
        <v/>
      </c>
      <c t="str" r="K16">
        <f>VLOOKUP($C16, Params!$A$13:$J$23,8)</f>
        <v/>
      </c>
      <c t="str" r="L16">
        <f>VLOOKUP($C16, Params!$A$13:$J$23,9)</f>
        <v/>
      </c>
      <c t="str" r="M16">
        <f>VLOOKUP($C16, Params!$A$13:$J$23,10)</f>
        <v>TO-220</v>
      </c>
    </row>
    <row r="17">
      <c t="s" s="1" r="A17">
        <v>72</v>
      </c>
      <c t="s" s="1" r="D17">
        <v>73</v>
      </c>
      <c t="str" r="E17">
        <f>VLOOKUP(C17, Params!$A$13:$J$23,2)</f>
        <v>#N/A</v>
      </c>
      <c t="str" r="F17">
        <f>VLOOKUP($C17, Params!$A$13:$J$23,3)</f>
        <v>#N/A</v>
      </c>
      <c t="str" r="G17">
        <f>VLOOKUP($C17, Params!$A$13:$J$23,4)</f>
        <v>#N/A</v>
      </c>
      <c t="str" r="H17">
        <f>VLOOKUP($C17, Params!$A$13:$J$23,5)</f>
        <v>#N/A</v>
      </c>
      <c t="str" r="I17">
        <f>VLOOKUP($C17, Params!$A$13:$J$23,6)</f>
        <v>#N/A</v>
      </c>
      <c t="str" r="J17">
        <f>VLOOKUP($C17, Params!$A$13:$J$23,7)</f>
        <v>#N/A</v>
      </c>
      <c t="str" r="K17">
        <f>VLOOKUP($C17, Params!$A$13:$J$23,8)</f>
        <v>#N/A</v>
      </c>
      <c t="str" r="L17">
        <f>VLOOKUP($C17, Params!$A$13:$J$23,9)</f>
        <v>#N/A</v>
      </c>
      <c t="str" r="M17">
        <f>VLOOKUP($C17, Params!$A$13:$J$23,10)</f>
        <v>#N/A</v>
      </c>
    </row>
    <row r="18">
      <c t="s" s="1" r="A18">
        <v>74</v>
      </c>
      <c t="s" s="1" r="B18">
        <v>75</v>
      </c>
      <c t="s" s="1" r="C18">
        <v>76</v>
      </c>
      <c t="str" r="E18">
        <f>VLOOKUP(C18, Params!$A$13:$J$23,2)</f>
        <v>NPN</v>
      </c>
      <c t="str" r="F18">
        <f>VLOOKUP($C18, Params!$A$13:$J$23,3)</f>
        <v>MJE2801</v>
      </c>
      <c t="str" r="G18">
        <f>VLOOKUP($C18, Params!$A$13:$J$23,4)</f>
        <v>10A</v>
      </c>
      <c t="str" r="H18">
        <f>VLOOKUP($C18, Params!$A$13:$J$23,5)</f>
        <v>85V</v>
      </c>
      <c t="str" r="I18">
        <f>VLOOKUP($C18, Params!$A$13:$J$23,6)</f>
        <v>90W</v>
      </c>
      <c t="str" r="J18">
        <f>VLOOKUP($C18, Params!$A$13:$J$23,7)</f>
        <v>25@3A</v>
      </c>
      <c t="str" r="K18">
        <f>VLOOKUP($C18, Params!$A$13:$J$23,8)</f>
        <v/>
      </c>
      <c t="str" r="L18">
        <f>VLOOKUP($C18, Params!$A$13:$J$23,9)</f>
        <v>2</v>
      </c>
      <c t="str" r="M18">
        <f>VLOOKUP($C18, Params!$A$13:$J$23,10)</f>
        <v>TO-127</v>
      </c>
    </row>
    <row r="19">
      <c t="s" s="1" r="A19">
        <v>77</v>
      </c>
      <c t="s" s="1" r="B19">
        <v>78</v>
      </c>
      <c t="s" s="1" r="C19">
        <v>79</v>
      </c>
      <c t="s" s="1" r="D19">
        <v>80</v>
      </c>
      <c t="str" r="E19">
        <f>VLOOKUP(C19, Params!$A$13:$J$23,2)</f>
        <v>NPN</v>
      </c>
      <c t="str" r="F19">
        <f>VLOOKUP($C19, Params!$A$13:$J$23,3)</f>
        <v>2N6258</v>
      </c>
      <c t="str" r="G19">
        <f>VLOOKUP($C19, Params!$A$13:$J$23,4)</f>
        <v>30A</v>
      </c>
      <c t="str" r="H19">
        <f>VLOOKUP($C19, Params!$A$13:$J$23,5)</f>
        <v>80V</v>
      </c>
      <c t="str" r="I19">
        <f>VLOOKUP($C19, Params!$A$13:$J$23,6)</f>
        <v>250W</v>
      </c>
      <c t="str" r="J19">
        <f>VLOOKUP($C19, Params!$A$13:$J$23,7)</f>
        <v>20@15A</v>
      </c>
      <c t="str" r="K19">
        <f>VLOOKUP($C19, Params!$A$13:$J$23,8)</f>
        <v>3.V</v>
      </c>
      <c t="str" r="L19">
        <f>VLOOKUP($C19, Params!$A$13:$J$23,9)</f>
        <v>0.8</v>
      </c>
      <c t="str" r="M19">
        <f>VLOOKUP($C19, Params!$A$13:$J$23,10)</f>
        <v>TO-3</v>
      </c>
    </row>
    <row r="20">
      <c t="s" s="1" r="A20">
        <v>81</v>
      </c>
      <c t="s" s="1" r="B20">
        <v>82</v>
      </c>
      <c t="s" s="1" r="C20">
        <v>83</v>
      </c>
      <c t="s" s="1" r="D20">
        <v>84</v>
      </c>
      <c t="str" r="E20">
        <f>VLOOKUP(C20, Params!$A$13:$J$23,2)</f>
        <v>#N/A</v>
      </c>
      <c t="str" r="F20">
        <f>VLOOKUP($C20, Params!$A$13:$J$23,3)</f>
        <v>#N/A</v>
      </c>
      <c t="str" r="G20">
        <f>VLOOKUP($C20, Params!$A$13:$J$23,4)</f>
        <v>#N/A</v>
      </c>
      <c t="str" r="H20">
        <f>VLOOKUP($C20, Params!$A$13:$J$23,5)</f>
        <v>#N/A</v>
      </c>
      <c t="str" r="I20">
        <f>VLOOKUP($C20, Params!$A$13:$J$23,6)</f>
        <v>#N/A</v>
      </c>
      <c t="str" r="J20">
        <f>VLOOKUP($C20, Params!$A$13:$J$23,7)</f>
        <v>#N/A</v>
      </c>
      <c t="str" r="K20">
        <f>VLOOKUP($C20, Params!$A$13:$J$23,8)</f>
        <v>#N/A</v>
      </c>
      <c t="str" r="L20">
        <f>VLOOKUP($C20, Params!$A$13:$J$23,9)</f>
        <v>#N/A</v>
      </c>
      <c t="str" r="M20">
        <f>VLOOKUP($C20, Params!$A$13:$J$23,10)</f>
        <v>#N/A</v>
      </c>
    </row>
    <row r="21">
      <c t="s" s="1" r="A21">
        <v>85</v>
      </c>
      <c t="s" s="1" r="B21">
        <v>86</v>
      </c>
      <c t="s" s="1" r="C21">
        <v>87</v>
      </c>
      <c t="s" s="1" r="D21">
        <v>88</v>
      </c>
      <c t="str" r="E21">
        <f>VLOOKUP(C21, Params!$A$13:$J$23,2)</f>
        <v>PNP</v>
      </c>
      <c t="str" r="F21">
        <f>VLOOKUP($C21, Params!$A$13:$J$23,3)</f>
        <v>MJE2901</v>
      </c>
      <c t="str" r="G21">
        <f>VLOOKUP($C21, Params!$A$13:$J$23,4)</f>
        <v>10A</v>
      </c>
      <c t="str" r="H21">
        <f>VLOOKUP($C21, Params!$A$13:$J$23,5)</f>
        <v>60V</v>
      </c>
      <c t="str" r="I21">
        <f>VLOOKUP($C21, Params!$A$13:$J$23,6)</f>
        <v>90W</v>
      </c>
      <c t="str" r="J21">
        <f>VLOOKUP($C21, Params!$A$13:$J$23,7)</f>
        <v>25@3A</v>
      </c>
      <c t="str" r="K21">
        <f>VLOOKUP($C21, Params!$A$13:$J$23,8)</f>
        <v/>
      </c>
      <c t="str" r="L21">
        <f>VLOOKUP($C21, Params!$A$13:$J$23,9)</f>
        <v>2</v>
      </c>
      <c t="str" r="M21">
        <f>VLOOKUP($C21, Params!$A$13:$J$23,10)</f>
        <v>TO-127</v>
      </c>
    </row>
    <row r="22">
      <c t="s" s="1" r="A22">
        <v>89</v>
      </c>
      <c t="s" s="1" r="B22">
        <v>90</v>
      </c>
      <c t="s" s="1" r="C22">
        <v>91</v>
      </c>
      <c t="s" s="1" r="D22">
        <v>92</v>
      </c>
      <c t="str" r="E22">
        <f>VLOOKUP(C22, Params!$A$13:$J$23,2)</f>
        <v>PNP</v>
      </c>
      <c t="str" r="F22">
        <f>VLOOKUP($C22, Params!$A$13:$J$23,3)</f>
        <v>2N4905</v>
      </c>
      <c t="str" r="G22">
        <f>VLOOKUP($C22, Params!$A$13:$J$23,4)</f>
        <v>15A</v>
      </c>
      <c t="str" r="H22">
        <f>VLOOKUP($C22, Params!$A$13:$J$23,5)</f>
        <v>60V</v>
      </c>
      <c t="str" r="I22">
        <f>VLOOKUP($C22, Params!$A$13:$J$23,6)</f>
        <v>87W</v>
      </c>
      <c t="str" r="J22">
        <f>VLOOKUP($C22, Params!$A$13:$J$23,7)</f>
        <v>20@4A</v>
      </c>
      <c t="str" r="K22">
        <f>VLOOKUP($C22, Params!$A$13:$J$23,8)</f>
        <v>3.V</v>
      </c>
      <c t="str" r="L22">
        <f>VLOOKUP($C22, Params!$A$13:$J$23,9)</f>
        <v>4</v>
      </c>
      <c t="str" r="M22">
        <f>VLOOKUP($C22, Params!$A$13:$J$23,10)</f>
        <v>TO-3</v>
      </c>
    </row>
    <row r="23">
      <c t="s" s="1" r="A23">
        <v>93</v>
      </c>
      <c t="s" s="1" r="B23">
        <v>94</v>
      </c>
      <c t="s" s="1" r="C23">
        <v>95</v>
      </c>
      <c t="str" r="E23">
        <f>VLOOKUP(C23, Params!$A$13:$J$23,2)</f>
        <v>PNP</v>
      </c>
      <c t="str" r="F23">
        <f>VLOOKUP($C23, Params!$A$13:$J$23,3)</f>
        <v>MJF2955</v>
      </c>
      <c t="str" r="G23">
        <f>VLOOKUP($C23, Params!$A$13:$J$23,4)</f>
        <v>NO DATA</v>
      </c>
      <c t="str" r="H23">
        <f>VLOOKUP($C23, Params!$A$13:$J$23,5)</f>
        <v/>
      </c>
      <c t="str" r="I23">
        <f>VLOOKUP($C23, Params!$A$13:$J$23,6)</f>
        <v/>
      </c>
      <c t="str" r="J23">
        <f>VLOOKUP($C23, Params!$A$13:$J$23,7)</f>
        <v/>
      </c>
      <c t="str" r="K23">
        <f>VLOOKUP($C23, Params!$A$13:$J$23,8)</f>
        <v/>
      </c>
      <c t="str" r="L23">
        <f>VLOOKUP($C23, Params!$A$13:$J$23,9)</f>
        <v/>
      </c>
      <c t="str" r="M23">
        <f>VLOOKUP($C23, Params!$A$13:$J$23,10)</f>
        <v>TO-220</v>
      </c>
    </row>
    <row r="24">
      <c t="s" s="1" r="A24">
        <v>96</v>
      </c>
      <c t="s" s="1" r="B24">
        <v>97</v>
      </c>
      <c t="s" s="1" r="C24">
        <v>98</v>
      </c>
      <c t="str" r="E24">
        <f>VLOOKUP(C24, Params!$A$13:$J$23,2)</f>
        <v>PNP</v>
      </c>
      <c t="str" r="F24">
        <f>VLOOKUP($C24, Params!$A$13:$J$23,3)</f>
        <v>MJF2955</v>
      </c>
      <c t="str" r="G24">
        <f>VLOOKUP($C24, Params!$A$13:$J$23,4)</f>
        <v>NO DATA</v>
      </c>
      <c t="str" r="H24">
        <f>VLOOKUP($C24, Params!$A$13:$J$23,5)</f>
        <v/>
      </c>
      <c t="str" r="I24">
        <f>VLOOKUP($C24, Params!$A$13:$J$23,6)</f>
        <v/>
      </c>
      <c t="str" r="J24">
        <f>VLOOKUP($C24, Params!$A$13:$J$23,7)</f>
        <v/>
      </c>
      <c t="str" r="K24">
        <f>VLOOKUP($C24, Params!$A$13:$J$23,8)</f>
        <v/>
      </c>
      <c t="str" r="L24">
        <f>VLOOKUP($C24, Params!$A$13:$J$23,9)</f>
        <v/>
      </c>
      <c t="str" r="M24">
        <f>VLOOKUP($C24, Params!$A$13:$J$23,10)</f>
        <v>TO-220</v>
      </c>
    </row>
    <row r="25">
      <c t="s" s="1" r="A25">
        <v>99</v>
      </c>
      <c t="s" s="1" r="B25">
        <v>100</v>
      </c>
      <c t="s" s="1" r="C25">
        <v>101</v>
      </c>
      <c t="s" s="1" r="D25">
        <v>102</v>
      </c>
      <c t="str" r="E25">
        <f>VLOOKUP(C25, Params!$A$13:$J$23,2)</f>
        <v>NPN</v>
      </c>
      <c t="str" r="F25">
        <f>VLOOKUP($C25, Params!$A$13:$J$23,3)</f>
        <v>MJE2801</v>
      </c>
      <c t="str" r="G25">
        <f>VLOOKUP($C25, Params!$A$13:$J$23,4)</f>
        <v>10A</v>
      </c>
      <c t="str" r="H25">
        <f>VLOOKUP($C25, Params!$A$13:$J$23,5)</f>
        <v>85V</v>
      </c>
      <c t="str" r="I25">
        <f>VLOOKUP($C25, Params!$A$13:$J$23,6)</f>
        <v>90W</v>
      </c>
      <c t="str" r="J25">
        <f>VLOOKUP($C25, Params!$A$13:$J$23,7)</f>
        <v>25@3A</v>
      </c>
      <c t="str" r="K25">
        <f>VLOOKUP($C25, Params!$A$13:$J$23,8)</f>
        <v/>
      </c>
      <c t="str" r="L25">
        <f>VLOOKUP($C25, Params!$A$13:$J$23,9)</f>
        <v>2</v>
      </c>
      <c t="str" r="M25">
        <f>VLOOKUP($C25, Params!$A$13:$J$23,10)</f>
        <v>TO-127</v>
      </c>
    </row>
    <row r="26">
      <c t="s" s="1" r="A26">
        <v>103</v>
      </c>
      <c t="s" s="1" r="B26">
        <v>104</v>
      </c>
      <c t="s" s="1" r="C26">
        <v>105</v>
      </c>
      <c t="s" s="1" r="D26">
        <v>106</v>
      </c>
      <c t="str" r="E26">
        <f>VLOOKUP(C26, Params!$A$13:$J$23,2)</f>
        <v>PNP</v>
      </c>
      <c t="str" r="F26">
        <f>VLOOKUP($C26, Params!$A$13:$J$23,3)</f>
        <v>MJE2901</v>
      </c>
      <c t="str" r="G26">
        <f>VLOOKUP($C26, Params!$A$13:$J$23,4)</f>
        <v>10A</v>
      </c>
      <c t="str" r="H26">
        <f>VLOOKUP($C26, Params!$A$13:$J$23,5)</f>
        <v>60V</v>
      </c>
      <c t="str" r="I26">
        <f>VLOOKUP($C26, Params!$A$13:$J$23,6)</f>
        <v>90W</v>
      </c>
      <c t="str" r="J26">
        <f>VLOOKUP($C26, Params!$A$13:$J$23,7)</f>
        <v>25@3A</v>
      </c>
      <c t="str" r="K26">
        <f>VLOOKUP($C26, Params!$A$13:$J$23,8)</f>
        <v/>
      </c>
      <c t="str" r="L26">
        <f>VLOOKUP($C26, Params!$A$13:$J$23,9)</f>
        <v>2</v>
      </c>
      <c t="str" r="M26">
        <f>VLOOKUP($C26, Params!$A$13:$J$23,10)</f>
        <v>TO-127</v>
      </c>
    </row>
    <row r="27">
      <c t="s" s="1" r="A27">
        <v>107</v>
      </c>
      <c t="s" s="1" r="B27">
        <v>108</v>
      </c>
      <c t="s" s="1" r="C27">
        <v>109</v>
      </c>
      <c t="s" s="1" r="D27">
        <v>110</v>
      </c>
      <c t="str" r="E27">
        <f>VLOOKUP(C27, Params!$A$13:$J$23,2)</f>
        <v>NPN</v>
      </c>
      <c t="str" r="F27">
        <f>VLOOKUP($C27, Params!$A$13:$J$23,3)</f>
        <v>MJE2801</v>
      </c>
      <c t="str" r="G27">
        <f>VLOOKUP($C27, Params!$A$13:$J$23,4)</f>
        <v>10A</v>
      </c>
      <c t="str" r="H27">
        <f>VLOOKUP($C27, Params!$A$13:$J$23,5)</f>
        <v>85V</v>
      </c>
      <c t="str" r="I27">
        <f>VLOOKUP($C27, Params!$A$13:$J$23,6)</f>
        <v>90W</v>
      </c>
      <c t="str" r="J27">
        <f>VLOOKUP($C27, Params!$A$13:$J$23,7)</f>
        <v>25@3A</v>
      </c>
      <c t="str" r="K27">
        <f>VLOOKUP($C27, Params!$A$13:$J$23,8)</f>
        <v/>
      </c>
      <c t="str" r="L27">
        <f>VLOOKUP($C27, Params!$A$13:$J$23,9)</f>
        <v>2</v>
      </c>
      <c t="str" r="M27">
        <f>VLOOKUP($C27, Params!$A$13:$J$23,10)</f>
        <v>TO-127</v>
      </c>
    </row>
    <row r="28">
      <c t="s" s="1" r="A28">
        <v>111</v>
      </c>
      <c t="s" s="1" r="B28">
        <v>112</v>
      </c>
      <c t="s" s="1" r="C28">
        <v>113</v>
      </c>
      <c t="str" r="E28">
        <f>VLOOKUP(C28, Params!$A$13:$J$23,2)</f>
        <v>PNP</v>
      </c>
      <c t="str" r="F28">
        <f>VLOOKUP($C28, Params!$A$13:$J$23,3)</f>
        <v>MJE2901</v>
      </c>
      <c t="str" r="G28">
        <f>VLOOKUP($C28, Params!$A$13:$J$23,4)</f>
        <v>10A</v>
      </c>
      <c t="str" r="H28">
        <f>VLOOKUP($C28, Params!$A$13:$J$23,5)</f>
        <v>60V</v>
      </c>
      <c t="str" r="I28">
        <f>VLOOKUP($C28, Params!$A$13:$J$23,6)</f>
        <v>90W</v>
      </c>
      <c t="str" r="J28">
        <f>VLOOKUP($C28, Params!$A$13:$J$23,7)</f>
        <v>25@3A</v>
      </c>
      <c t="str" r="K28">
        <f>VLOOKUP($C28, Params!$A$13:$J$23,8)</f>
        <v/>
      </c>
      <c t="str" r="L28">
        <f>VLOOKUP($C28, Params!$A$13:$J$23,9)</f>
        <v>2</v>
      </c>
      <c t="str" r="M28">
        <f>VLOOKUP($C28, Params!$A$13:$J$23,10)</f>
        <v>TO-127</v>
      </c>
    </row>
    <row r="29">
      <c t="s" s="1" r="A29">
        <v>114</v>
      </c>
      <c t="s" s="1" r="B29">
        <v>115</v>
      </c>
      <c t="s" s="1" r="C29">
        <v>116</v>
      </c>
      <c t="s" s="1" r="D29">
        <v>117</v>
      </c>
      <c t="str" r="E29">
        <f>VLOOKUP(C29, Params!$A$13:$J$23,2)</f>
        <v>PNP</v>
      </c>
      <c t="str" r="F29">
        <f>VLOOKUP($C29, Params!$A$13:$J$23,3)</f>
        <v>2N4905</v>
      </c>
      <c t="str" r="G29">
        <f>VLOOKUP($C29, Params!$A$13:$J$23,4)</f>
        <v>15A</v>
      </c>
      <c t="str" r="H29">
        <f>VLOOKUP($C29, Params!$A$13:$J$23,5)</f>
        <v>60V</v>
      </c>
      <c t="str" r="I29">
        <f>VLOOKUP($C29, Params!$A$13:$J$23,6)</f>
        <v>87W</v>
      </c>
      <c t="str" r="J29">
        <f>VLOOKUP($C29, Params!$A$13:$J$23,7)</f>
        <v>20@4A</v>
      </c>
      <c t="str" r="K29">
        <f>VLOOKUP($C29, Params!$A$13:$J$23,8)</f>
        <v>3.V</v>
      </c>
      <c t="str" r="L29">
        <f>VLOOKUP($C29, Params!$A$13:$J$23,9)</f>
        <v>4</v>
      </c>
      <c t="str" r="M29">
        <f>VLOOKUP($C29, Params!$A$13:$J$23,10)</f>
        <v>TO-3</v>
      </c>
    </row>
    <row r="30">
      <c t="s" s="1" r="A30">
        <v>118</v>
      </c>
      <c t="s" s="1" r="B30">
        <v>119</v>
      </c>
      <c t="s" s="1" r="C30">
        <v>120</v>
      </c>
      <c t="str" r="E30">
        <f>VLOOKUP(C30, Params!$A$13:$J$23,2)</f>
        <v>NPN</v>
      </c>
      <c t="str" r="F30">
        <f>VLOOKUP($C30, Params!$A$13:$J$23,3)</f>
        <v>NO DATA</v>
      </c>
      <c t="str" r="G30">
        <f>VLOOKUP($C30, Params!$A$13:$J$23,4)</f>
        <v/>
      </c>
      <c t="str" r="H30">
        <f>VLOOKUP($C30, Params!$A$13:$J$23,5)</f>
        <v/>
      </c>
      <c t="str" r="I30">
        <f>VLOOKUP($C30, Params!$A$13:$J$23,6)</f>
        <v/>
      </c>
      <c t="str" r="J30">
        <f>VLOOKUP($C30, Params!$A$13:$J$23,7)</f>
        <v/>
      </c>
      <c t="str" r="K30">
        <f>VLOOKUP($C30, Params!$A$13:$J$23,8)</f>
        <v/>
      </c>
      <c t="str" r="L30">
        <f>VLOOKUP($C30, Params!$A$13:$J$23,9)</f>
        <v/>
      </c>
      <c t="str" r="M30">
        <f>VLOOKUP($C30, Params!$A$13:$J$23,10)</f>
        <v/>
      </c>
    </row>
    <row r="31">
      <c t="s" s="1" r="A31">
        <v>121</v>
      </c>
      <c t="s" s="1" r="B31">
        <v>122</v>
      </c>
      <c t="s" s="1" r="C31">
        <v>123</v>
      </c>
      <c t="s" s="1" r="D31">
        <v>124</v>
      </c>
      <c t="str" r="E31">
        <f>VLOOKUP(C31, Params!$A$13:$J$23,2)</f>
        <v>NPN</v>
      </c>
      <c t="str" r="F31">
        <f>VLOOKUP($C31, Params!$A$13:$J$23,3)</f>
        <v>TIP35C</v>
      </c>
      <c t="str" r="G31">
        <f>VLOOKUP($C31, Params!$A$13:$J$23,4)</f>
        <v>25A</v>
      </c>
      <c t="str" r="H31">
        <f>VLOOKUP($C31, Params!$A$13:$J$23,5)</f>
        <v>100V</v>
      </c>
      <c t="str" r="I31">
        <f>VLOOKUP($C31, Params!$A$13:$J$23,6)</f>
        <v>125W</v>
      </c>
      <c t="str" r="J31">
        <f>VLOOKUP($C31, Params!$A$13:$J$23,7)</f>
        <v>10@15A</v>
      </c>
      <c t="str" r="K31">
        <f>VLOOKUP($C31, Params!$A$13:$J$23,8)</f>
        <v>4.V</v>
      </c>
      <c t="str" r="L31">
        <f>VLOOKUP($C31, Params!$A$13:$J$23,9)</f>
        <v>3</v>
      </c>
      <c t="str" r="M31">
        <f>VLOOKUP($C31, Params!$A$13:$J$23,10)</f>
        <v>TO-218</v>
      </c>
    </row>
    <row r="32">
      <c t="s" s="1" r="A32">
        <v>125</v>
      </c>
      <c t="s" s="1" r="B32">
        <v>126</v>
      </c>
      <c t="s" s="1" r="C32">
        <v>127</v>
      </c>
      <c t="str" r="E32">
        <f>VLOOKUP(C32, Params!$A$13:$J$23,2)</f>
        <v>PNP</v>
      </c>
      <c t="str" r="F32">
        <f>VLOOKUP($C32, Params!$A$13:$J$23,3)</f>
        <v>NO DATA</v>
      </c>
      <c t="str" r="G32">
        <f>VLOOKUP($C32, Params!$A$13:$J$23,4)</f>
        <v/>
      </c>
      <c t="str" r="H32">
        <f>VLOOKUP($C32, Params!$A$13:$J$23,5)</f>
        <v/>
      </c>
      <c t="str" r="I32">
        <f>VLOOKUP($C32, Params!$A$13:$J$23,6)</f>
        <v/>
      </c>
      <c t="str" r="J32">
        <f>VLOOKUP($C32, Params!$A$13:$J$23,7)</f>
        <v/>
      </c>
      <c t="str" r="K32">
        <f>VLOOKUP($C32, Params!$A$13:$J$23,8)</f>
        <v/>
      </c>
      <c t="str" r="L32">
        <f>VLOOKUP($C32, Params!$A$13:$J$23,9)</f>
        <v/>
      </c>
      <c t="str" r="M32">
        <f>VLOOKUP($C32, Params!$A$13:$J$23,10)</f>
        <v/>
      </c>
    </row>
    <row r="33">
      <c t="s" s="1" r="A33">
        <v>128</v>
      </c>
      <c t="s" s="1" r="B33">
        <v>129</v>
      </c>
      <c t="s" s="1" r="C33">
        <v>130</v>
      </c>
      <c t="s" s="1" r="D33">
        <v>131</v>
      </c>
      <c t="str" r="E33">
        <f>VLOOKUP(C33, Params!$A$13:$J$23,2)</f>
        <v>PNP</v>
      </c>
      <c t="str" r="F33">
        <f>VLOOKUP($C33, Params!$A$13:$J$23,3)</f>
        <v>TIP36C</v>
      </c>
      <c t="str" r="G33">
        <f>VLOOKUP($C33, Params!$A$13:$J$23,4)</f>
        <v>25A</v>
      </c>
      <c t="str" r="H33">
        <f>VLOOKUP($C33, Params!$A$13:$J$23,5)</f>
        <v>100V</v>
      </c>
      <c t="str" r="I33">
        <f>VLOOKUP($C33, Params!$A$13:$J$23,6)</f>
        <v>125W</v>
      </c>
      <c t="str" r="J33">
        <f>VLOOKUP($C33, Params!$A$13:$J$23,7)</f>
        <v>10@15A</v>
      </c>
      <c t="str" r="K33">
        <f>VLOOKUP($C33, Params!$A$13:$J$23,8)</f>
        <v>4.V</v>
      </c>
      <c t="str" r="L33">
        <f>VLOOKUP($C33, Params!$A$13:$J$23,9)</f>
        <v>3</v>
      </c>
      <c t="str" r="M33">
        <f>VLOOKUP($C33, Params!$A$13:$J$23,10)</f>
        <v>TO-218</v>
      </c>
    </row>
    <row r="34">
      <c t="s" s="1" r="A34">
        <v>132</v>
      </c>
      <c t="s" s="1" r="B34">
        <v>133</v>
      </c>
      <c t="s" s="1" r="C34">
        <v>134</v>
      </c>
      <c t="s" s="1" r="D34">
        <v>135</v>
      </c>
      <c t="str" r="E34">
        <f>VLOOKUP(C34, Params!$A$13:$J$23,2)</f>
        <v>NPN</v>
      </c>
      <c t="str" r="F34">
        <f>VLOOKUP($C34, Params!$A$13:$J$23,3)</f>
        <v>MJE2801</v>
      </c>
      <c t="str" r="G34">
        <f>VLOOKUP($C34, Params!$A$13:$J$23,4)</f>
        <v>10A</v>
      </c>
      <c t="str" r="H34">
        <f>VLOOKUP($C34, Params!$A$13:$J$23,5)</f>
        <v>85V</v>
      </c>
      <c t="str" r="I34">
        <f>VLOOKUP($C34, Params!$A$13:$J$23,6)</f>
        <v>90W</v>
      </c>
      <c t="str" r="J34">
        <f>VLOOKUP($C34, Params!$A$13:$J$23,7)</f>
        <v>25@3A</v>
      </c>
      <c t="str" r="K34">
        <f>VLOOKUP($C34, Params!$A$13:$J$23,8)</f>
        <v/>
      </c>
      <c t="str" r="L34">
        <f>VLOOKUP($C34, Params!$A$13:$J$23,9)</f>
        <v>2</v>
      </c>
      <c t="str" r="M34">
        <f>VLOOKUP($C34, Params!$A$13:$J$23,10)</f>
        <v>TO-127</v>
      </c>
    </row>
    <row r="35">
      <c t="s" s="1" r="A35">
        <v>136</v>
      </c>
      <c t="s" s="1" r="B35">
        <v>137</v>
      </c>
      <c t="s" s="1" r="C35">
        <v>138</v>
      </c>
      <c t="s" s="1" r="D35">
        <v>139</v>
      </c>
      <c t="str" r="E35">
        <f>VLOOKUP(C35, Params!$A$13:$J$23,2)</f>
        <v>NPN</v>
      </c>
      <c t="str" r="F35">
        <f>VLOOKUP($C35, Params!$A$13:$J$23,3)</f>
        <v>MJF3055</v>
      </c>
      <c t="str" r="G35">
        <f>VLOOKUP($C35, Params!$A$13:$J$23,4)</f>
        <v>NO DATA</v>
      </c>
      <c t="str" r="H35">
        <f>VLOOKUP($C35, Params!$A$13:$J$23,5)</f>
        <v/>
      </c>
      <c t="str" r="I35">
        <f>VLOOKUP($C35, Params!$A$13:$J$23,6)</f>
        <v/>
      </c>
      <c t="str" r="J35">
        <f>VLOOKUP($C35, Params!$A$13:$J$23,7)</f>
        <v/>
      </c>
      <c t="str" r="K35">
        <f>VLOOKUP($C35, Params!$A$13:$J$23,8)</f>
        <v/>
      </c>
      <c t="str" r="L35">
        <f>VLOOKUP($C35, Params!$A$13:$J$23,9)</f>
        <v/>
      </c>
      <c t="str" r="M35">
        <f>VLOOKUP($C35, Params!$A$13:$J$23,10)</f>
        <v>TO-220</v>
      </c>
    </row>
    <row r="36">
      <c t="s" s="1" r="A36">
        <v>140</v>
      </c>
      <c t="s" s="1" r="B36">
        <v>141</v>
      </c>
      <c t="s" s="1" r="C36">
        <v>142</v>
      </c>
      <c t="s" s="1" r="D36">
        <v>143</v>
      </c>
      <c t="str" r="E36">
        <f>VLOOKUP(C36, Params!$A$13:$J$23,2)</f>
        <v>PNP</v>
      </c>
      <c t="str" r="F36">
        <f>VLOOKUP($C36, Params!$A$13:$J$23,3)</f>
        <v>MJF2955</v>
      </c>
      <c t="str" r="G36">
        <f>VLOOKUP($C36, Params!$A$13:$J$23,4)</f>
        <v>NO DATA</v>
      </c>
      <c t="str" r="H36">
        <f>VLOOKUP($C36, Params!$A$13:$J$23,5)</f>
        <v/>
      </c>
      <c t="str" r="I36">
        <f>VLOOKUP($C36, Params!$A$13:$J$23,6)</f>
        <v/>
      </c>
      <c t="str" r="J36">
        <f>VLOOKUP($C36, Params!$A$13:$J$23,7)</f>
        <v/>
      </c>
      <c t="str" r="K36">
        <f>VLOOKUP($C36, Params!$A$13:$J$23,8)</f>
        <v/>
      </c>
      <c t="str" r="L36">
        <f>VLOOKUP($C36, Params!$A$13:$J$23,9)</f>
        <v/>
      </c>
      <c t="str" r="M36">
        <f>VLOOKUP($C36, Params!$A$13:$J$23,10)</f>
        <v>TO-220</v>
      </c>
    </row>
    <row r="37">
      <c t="s" s="1" r="A37">
        <v>144</v>
      </c>
      <c t="s" s="1" r="B37">
        <v>145</v>
      </c>
      <c t="s" s="1" r="C37">
        <v>146</v>
      </c>
      <c t="s" s="1" r="D37">
        <v>147</v>
      </c>
      <c t="str" r="E37">
        <f>VLOOKUP(C37, Params!$A$13:$J$23,2)</f>
        <v>PNP</v>
      </c>
      <c t="str" r="F37">
        <f>VLOOKUP($C37, Params!$A$13:$J$23,3)</f>
        <v>MJE2901</v>
      </c>
      <c t="str" r="G37">
        <f>VLOOKUP($C37, Params!$A$13:$J$23,4)</f>
        <v>10A</v>
      </c>
      <c t="str" r="H37">
        <f>VLOOKUP($C37, Params!$A$13:$J$23,5)</f>
        <v>60V</v>
      </c>
      <c t="str" r="I37">
        <f>VLOOKUP($C37, Params!$A$13:$J$23,6)</f>
        <v>90W</v>
      </c>
      <c t="str" r="J37">
        <f>VLOOKUP($C37, Params!$A$13:$J$23,7)</f>
        <v>25@3A</v>
      </c>
      <c t="str" r="K37">
        <f>VLOOKUP($C37, Params!$A$13:$J$23,8)</f>
        <v/>
      </c>
      <c t="str" r="L37">
        <f>VLOOKUP($C37, Params!$A$13:$J$23,9)</f>
        <v>2</v>
      </c>
      <c t="str" r="M37">
        <f>VLOOKUP($C37, Params!$A$13:$J$23,10)</f>
        <v>TO-127</v>
      </c>
    </row>
    <row r="38">
      <c t="s" s="1" r="A38">
        <v>148</v>
      </c>
      <c t="s" s="1" r="B38">
        <v>149</v>
      </c>
      <c t="s" s="1" r="C38">
        <v>150</v>
      </c>
      <c t="s" s="1" r="D38">
        <v>151</v>
      </c>
      <c t="str" r="E38">
        <f>VLOOKUP(C38, Params!$A$13:$J$23,2)</f>
        <v>NPN</v>
      </c>
      <c t="str" r="F38">
        <f>VLOOKUP($C38, Params!$A$13:$J$23,3)</f>
        <v>MJE2801</v>
      </c>
      <c t="str" r="G38">
        <f>VLOOKUP($C38, Params!$A$13:$J$23,4)</f>
        <v>10A</v>
      </c>
      <c t="str" r="H38">
        <f>VLOOKUP($C38, Params!$A$13:$J$23,5)</f>
        <v>85V</v>
      </c>
      <c t="str" r="I38">
        <f>VLOOKUP($C38, Params!$A$13:$J$23,6)</f>
        <v>90W</v>
      </c>
      <c t="str" r="J38">
        <f>VLOOKUP($C38, Params!$A$13:$J$23,7)</f>
        <v>25@3A</v>
      </c>
      <c t="str" r="K38">
        <f>VLOOKUP($C38, Params!$A$13:$J$23,8)</f>
        <v/>
      </c>
      <c t="str" r="L38">
        <f>VLOOKUP($C38, Params!$A$13:$J$23,9)</f>
        <v>2</v>
      </c>
      <c t="str" r="M38">
        <f>VLOOKUP($C38, Params!$A$13:$J$23,10)</f>
        <v>TO-127</v>
      </c>
    </row>
    <row r="39">
      <c t="s" s="1" r="A39">
        <v>152</v>
      </c>
      <c t="s" s="1" r="B39">
        <v>153</v>
      </c>
      <c t="s" s="1" r="C39">
        <v>154</v>
      </c>
      <c t="s" s="1" r="D39">
        <v>155</v>
      </c>
      <c t="str" r="E39">
        <f>VLOOKUP(C39, Params!$A$13:$J$23,2)</f>
        <v>#N/A</v>
      </c>
      <c t="str" r="F39">
        <f>VLOOKUP($C39, Params!$A$13:$J$23,3)</f>
        <v>#N/A</v>
      </c>
      <c t="str" r="G39">
        <f>VLOOKUP($C39, Params!$A$13:$J$23,4)</f>
        <v>#N/A</v>
      </c>
      <c t="str" r="H39">
        <f>VLOOKUP($C39, Params!$A$13:$J$23,5)</f>
        <v>#N/A</v>
      </c>
      <c t="str" r="I39">
        <f>VLOOKUP($C39, Params!$A$13:$J$23,6)</f>
        <v>#N/A</v>
      </c>
      <c t="str" r="J39">
        <f>VLOOKUP($C39, Params!$A$13:$J$23,7)</f>
        <v>#N/A</v>
      </c>
      <c t="str" r="K39">
        <f>VLOOKUP($C39, Params!$A$13:$J$23,8)</f>
        <v>#N/A</v>
      </c>
      <c t="str" r="L39">
        <f>VLOOKUP($C39, Params!$A$13:$J$23,9)</f>
        <v>#N/A</v>
      </c>
      <c t="str" r="M39">
        <f>VLOOKUP($C39, Params!$A$13:$J$23,10)</f>
        <v>#N/A</v>
      </c>
    </row>
    <row r="40">
      <c t="s" s="1" r="A40">
        <v>156</v>
      </c>
      <c t="s" s="1" r="B40">
        <v>157</v>
      </c>
      <c t="s" s="1" r="C40">
        <v>158</v>
      </c>
      <c t="s" s="1" r="D40">
        <v>159</v>
      </c>
      <c t="str" r="E40">
        <f>VLOOKUP(C40, Params!$A$13:$J$23,2)</f>
        <v>PNP</v>
      </c>
      <c t="str" r="F40">
        <f>VLOOKUP($C40, Params!$A$13:$J$23,3)</f>
        <v>MJE2901</v>
      </c>
      <c t="str" r="G40">
        <f>VLOOKUP($C40, Params!$A$13:$J$23,4)</f>
        <v>10A</v>
      </c>
      <c t="str" r="H40">
        <f>VLOOKUP($C40, Params!$A$13:$J$23,5)</f>
        <v>60V</v>
      </c>
      <c t="str" r="I40">
        <f>VLOOKUP($C40, Params!$A$13:$J$23,6)</f>
        <v>90W</v>
      </c>
      <c t="str" r="J40">
        <f>VLOOKUP($C40, Params!$A$13:$J$23,7)</f>
        <v>25@3A</v>
      </c>
      <c t="str" r="K40">
        <f>VLOOKUP($C40, Params!$A$13:$J$23,8)</f>
        <v/>
      </c>
      <c t="str" r="L40">
        <f>VLOOKUP($C40, Params!$A$13:$J$23,9)</f>
        <v>2</v>
      </c>
      <c t="str" r="M40">
        <f>VLOOKUP($C40, Params!$A$13:$J$23,10)</f>
        <v>TO-127</v>
      </c>
    </row>
    <row r="41">
      <c t="s" s="1" r="A41">
        <v>160</v>
      </c>
      <c t="s" s="1" r="B41">
        <v>161</v>
      </c>
      <c t="s" s="1" r="C41">
        <v>162</v>
      </c>
      <c t="str" r="E41">
        <f>VLOOKUP(C41, Params!$A$13:$J$23,2)</f>
        <v>PNP</v>
      </c>
      <c t="str" r="F41">
        <f>VLOOKUP($C41, Params!$A$13:$J$23,3)</f>
        <v>2N4905</v>
      </c>
      <c t="str" r="G41">
        <f>VLOOKUP($C41, Params!$A$13:$J$23,4)</f>
        <v>15A</v>
      </c>
      <c t="str" r="H41">
        <f>VLOOKUP($C41, Params!$A$13:$J$23,5)</f>
        <v>60V</v>
      </c>
      <c t="str" r="I41">
        <f>VLOOKUP($C41, Params!$A$13:$J$23,6)</f>
        <v>87W</v>
      </c>
      <c t="str" r="J41">
        <f>VLOOKUP($C41, Params!$A$13:$J$23,7)</f>
        <v>20@4A</v>
      </c>
      <c t="str" r="K41">
        <f>VLOOKUP($C41, Params!$A$13:$J$23,8)</f>
        <v>3.V</v>
      </c>
      <c t="str" r="L41">
        <f>VLOOKUP($C41, Params!$A$13:$J$23,9)</f>
        <v>4</v>
      </c>
      <c t="str" r="M41">
        <f>VLOOKUP($C41, Params!$A$13:$J$23,10)</f>
        <v>TO-3</v>
      </c>
    </row>
    <row r="42">
      <c t="s" s="1" r="A42">
        <v>163</v>
      </c>
      <c t="s" s="1" r="B42">
        <v>164</v>
      </c>
      <c t="s" s="1" r="C42">
        <v>165</v>
      </c>
      <c t="s" s="1" r="D42">
        <v>166</v>
      </c>
      <c t="str" r="E42">
        <f>VLOOKUP(C42, Params!$A$13:$J$23,2)</f>
        <v>NPN</v>
      </c>
      <c t="str" r="F42">
        <f>VLOOKUP($C42, Params!$A$13:$J$23,3)</f>
        <v>MJF3055</v>
      </c>
      <c t="str" r="G42">
        <f>VLOOKUP($C42, Params!$A$13:$J$23,4)</f>
        <v>NO DATA</v>
      </c>
      <c t="str" r="H42">
        <f>VLOOKUP($C42, Params!$A$13:$J$23,5)</f>
        <v/>
      </c>
      <c t="str" r="I42">
        <f>VLOOKUP($C42, Params!$A$13:$J$23,6)</f>
        <v/>
      </c>
      <c t="str" r="J42">
        <f>VLOOKUP($C42, Params!$A$13:$J$23,7)</f>
        <v/>
      </c>
      <c t="str" r="K42">
        <f>VLOOKUP($C42, Params!$A$13:$J$23,8)</f>
        <v/>
      </c>
      <c t="str" r="L42">
        <f>VLOOKUP($C42, Params!$A$13:$J$23,9)</f>
        <v/>
      </c>
      <c t="str" r="M42">
        <f>VLOOKUP($C42, Params!$A$13:$J$23,10)</f>
        <v>TO-220</v>
      </c>
    </row>
    <row r="43">
      <c t="s" s="1" r="A43">
        <v>167</v>
      </c>
      <c t="s" s="1" r="B43">
        <v>168</v>
      </c>
      <c t="s" s="1" r="C43">
        <v>169</v>
      </c>
      <c t="s" s="1" r="D43">
        <v>170</v>
      </c>
      <c t="str" r="E43">
        <f>VLOOKUP(C43, Params!$A$13:$J$23,2)</f>
        <v>NPN</v>
      </c>
      <c t="str" r="F43">
        <f>VLOOKUP($C43, Params!$A$13:$J$23,3)</f>
        <v>TIP35C</v>
      </c>
      <c t="str" r="G43">
        <f>VLOOKUP($C43, Params!$A$13:$J$23,4)</f>
        <v>25A</v>
      </c>
      <c t="str" r="H43">
        <f>VLOOKUP($C43, Params!$A$13:$J$23,5)</f>
        <v>100V</v>
      </c>
      <c t="str" r="I43">
        <f>VLOOKUP($C43, Params!$A$13:$J$23,6)</f>
        <v>125W</v>
      </c>
      <c t="str" r="J43">
        <f>VLOOKUP($C43, Params!$A$13:$J$23,7)</f>
        <v>10@15A</v>
      </c>
      <c t="str" r="K43">
        <f>VLOOKUP($C43, Params!$A$13:$J$23,8)</f>
        <v>4.V</v>
      </c>
      <c t="str" r="L43">
        <f>VLOOKUP($C43, Params!$A$13:$J$23,9)</f>
        <v>3</v>
      </c>
      <c t="str" r="M43">
        <f>VLOOKUP($C43, Params!$A$13:$J$23,10)</f>
        <v>TO-218</v>
      </c>
    </row>
    <row r="44">
      <c t="s" s="1" r="A44">
        <v>171</v>
      </c>
      <c t="s" s="1" r="B44">
        <v>172</v>
      </c>
      <c t="s" s="1" r="C44">
        <v>173</v>
      </c>
      <c t="s" s="1" r="D44">
        <v>174</v>
      </c>
      <c t="str" r="E44">
        <f>VLOOKUP(C44, Params!$A$13:$J$23,2)</f>
        <v>PNP</v>
      </c>
      <c t="str" r="F44">
        <f>VLOOKUP($C44, Params!$A$13:$J$23,3)</f>
        <v>MJF2955</v>
      </c>
      <c t="str" r="G44">
        <f>VLOOKUP($C44, Params!$A$13:$J$23,4)</f>
        <v>NO DATA</v>
      </c>
      <c t="str" r="H44">
        <f>VLOOKUP($C44, Params!$A$13:$J$23,5)</f>
        <v/>
      </c>
      <c t="str" r="I44">
        <f>VLOOKUP($C44, Params!$A$13:$J$23,6)</f>
        <v/>
      </c>
      <c t="str" r="J44">
        <f>VLOOKUP($C44, Params!$A$13:$J$23,7)</f>
        <v/>
      </c>
      <c t="str" r="K44">
        <f>VLOOKUP($C44, Params!$A$13:$J$23,8)</f>
        <v/>
      </c>
      <c t="str" r="L44">
        <f>VLOOKUP($C44, Params!$A$13:$J$23,9)</f>
        <v/>
      </c>
      <c t="str" r="M44">
        <f>VLOOKUP($C44, Params!$A$13:$J$23,10)</f>
        <v>TO-220</v>
      </c>
    </row>
    <row r="45">
      <c t="s" s="1" r="A45">
        <v>175</v>
      </c>
      <c t="s" s="1" r="B45">
        <v>176</v>
      </c>
      <c t="s" s="1" r="C45">
        <v>177</v>
      </c>
      <c t="s" s="1" r="D45">
        <v>178</v>
      </c>
      <c t="str" r="E45">
        <f>VLOOKUP(C45, Params!$A$13:$J$23,2)</f>
        <v>PNP</v>
      </c>
      <c t="str" r="F45">
        <f>VLOOKUP($C45, Params!$A$13:$J$23,3)</f>
        <v>TIP36C</v>
      </c>
      <c t="str" r="G45">
        <f>VLOOKUP($C45, Params!$A$13:$J$23,4)</f>
        <v>25A</v>
      </c>
      <c t="str" r="H45">
        <f>VLOOKUP($C45, Params!$A$13:$J$23,5)</f>
        <v>100V</v>
      </c>
      <c t="str" r="I45">
        <f>VLOOKUP($C45, Params!$A$13:$J$23,6)</f>
        <v>125W</v>
      </c>
      <c t="str" r="J45">
        <f>VLOOKUP($C45, Params!$A$13:$J$23,7)</f>
        <v>10@15A</v>
      </c>
      <c t="str" r="K45">
        <f>VLOOKUP($C45, Params!$A$13:$J$23,8)</f>
        <v>4.V</v>
      </c>
      <c t="str" r="L45">
        <f>VLOOKUP($C45, Params!$A$13:$J$23,9)</f>
        <v>3</v>
      </c>
      <c t="str" r="M45">
        <f>VLOOKUP($C45, Params!$A$13:$J$23,10)</f>
        <v>TO-218</v>
      </c>
    </row>
  </sheetData>
  <autoFilter ref="$A$1:$M$45">
    <filterColumn colId="0">
      <filters>
        <filter val="TM501"/>
        <filter val="TM501A"/>
        <filter val="TM502A"/>
        <filter val="TM503"/>
        <filter val="TM503A"/>
        <filter val="TM503B"/>
        <filter val="TM504"/>
        <filter val="TM504A"/>
        <filter val="TM515"/>
        <filter val="TM506"/>
        <filter val="TM506A"/>
        <filter val="TM5003"/>
        <filter val="TM5006"/>
        <filter val="TM5006A"/>
      </filters>
    </filterColumn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t="s" s="2" r="A1">
        <v>179</v>
      </c>
      <c s="1" r="B1"/>
      <c s="1" r="C1"/>
      <c s="1" r="D1"/>
      <c s="1" r="E1"/>
      <c s="1" r="F1"/>
      <c s="1" r="G1"/>
      <c s="1" r="H1"/>
      <c s="1" r="I1"/>
      <c s="1" r="J1"/>
    </row>
    <row r="2">
      <c t="s" s="2" r="A2">
        <v>180</v>
      </c>
      <c s="1" r="B2"/>
      <c s="1" r="C2"/>
      <c s="1" r="D2"/>
      <c s="1" r="E2"/>
      <c s="1" r="F2"/>
      <c s="1" r="G2"/>
      <c s="1" r="H2"/>
      <c s="1" r="I2"/>
      <c s="1" r="J2"/>
    </row>
    <row r="3">
      <c t="s" s="3" r="A3">
        <v>181</v>
      </c>
      <c s="1" r="B3"/>
      <c s="1" r="C3"/>
      <c s="1" r="D3"/>
      <c s="1" r="E3"/>
      <c s="1" r="F3"/>
      <c s="1" r="G3"/>
      <c s="1" r="H3"/>
      <c s="1" r="I3"/>
      <c s="1" r="J3"/>
    </row>
    <row r="4">
      <c t="s" s="3" r="A4">
        <v>182</v>
      </c>
      <c s="1" r="B4"/>
      <c s="1" r="C4"/>
      <c s="1" r="D4"/>
      <c s="1" r="E4"/>
      <c s="1" r="F4"/>
      <c s="1" r="G4"/>
      <c s="1" r="H4"/>
      <c s="1" r="I4"/>
      <c s="1" r="J4"/>
    </row>
    <row r="5">
      <c t="s" s="3" r="A5">
        <v>183</v>
      </c>
      <c s="1" r="B5"/>
      <c s="1" r="C5"/>
      <c s="1" r="D5"/>
      <c s="1" r="E5"/>
      <c s="1" r="F5"/>
      <c s="1" r="G5"/>
      <c s="1" r="H5"/>
      <c s="1" r="I5"/>
      <c s="1" r="J5"/>
    </row>
    <row r="6">
      <c t="s" s="3" r="A6">
        <v>184</v>
      </c>
      <c s="1" r="B6"/>
      <c s="1" r="C6"/>
      <c s="1" r="D6"/>
      <c s="1" r="E6"/>
      <c s="1" r="F6"/>
      <c s="1" r="G6"/>
      <c s="1" r="H6"/>
      <c s="1" r="I6"/>
      <c s="1" r="J6"/>
    </row>
    <row r="7">
      <c t="s" s="3" r="A7">
        <v>185</v>
      </c>
      <c s="1" r="B7"/>
      <c s="1" r="C7"/>
      <c s="1" r="D7"/>
      <c s="1" r="E7"/>
      <c s="1" r="F7"/>
      <c s="1" r="G7"/>
      <c s="1" r="H7"/>
      <c s="1" r="I7"/>
      <c s="1" r="J7"/>
    </row>
    <row r="8">
      <c t="s" s="3" r="A8">
        <v>186</v>
      </c>
      <c s="1" r="B8"/>
      <c s="1" r="C8"/>
      <c s="1" r="D8"/>
      <c s="1" r="E8"/>
      <c s="1" r="F8"/>
      <c s="1" r="G8"/>
      <c s="1" r="H8"/>
      <c s="1" r="I8"/>
      <c s="1" r="J8"/>
    </row>
    <row r="9">
      <c t="s" s="3" r="A9">
        <v>187</v>
      </c>
      <c s="1" r="B9"/>
      <c s="1" r="C9"/>
      <c s="1" r="D9"/>
      <c s="1" r="E9"/>
      <c s="1" r="F9"/>
      <c s="1" r="G9"/>
      <c s="1" r="H9"/>
      <c s="1" r="I9"/>
      <c s="1" r="J9"/>
    </row>
    <row r="10">
      <c t="s" s="3" r="A10">
        <v>188</v>
      </c>
      <c s="1" r="B10"/>
      <c s="1" r="C10"/>
      <c s="1" r="D10"/>
      <c s="1" r="E10"/>
      <c s="1" r="F10"/>
      <c s="1" r="G10"/>
      <c s="1" r="H10"/>
      <c s="1" r="I10"/>
      <c s="1" r="J10"/>
    </row>
    <row r="11">
      <c t="s" s="3" r="A11">
        <v>189</v>
      </c>
      <c t="s" s="1" r="B11">
        <v>190</v>
      </c>
      <c t="s" s="1" r="C11">
        <v>191</v>
      </c>
      <c t="s" s="1" r="D11">
        <v>192</v>
      </c>
      <c t="s" s="1" r="E11">
        <v>193</v>
      </c>
      <c t="s" s="1" r="F11">
        <v>194</v>
      </c>
      <c t="s" s="1" r="G11">
        <v>195</v>
      </c>
      <c t="s" s="1" r="H11">
        <v>196</v>
      </c>
      <c t="s" s="1" r="I11">
        <v>197</v>
      </c>
      <c t="s" s="1" r="J11">
        <v>198</v>
      </c>
    </row>
    <row r="12">
      <c t="s" s="3" r="A12">
        <v>199</v>
      </c>
      <c t="s" s="1" r="B12">
        <v>200</v>
      </c>
      <c t="s" s="1" r="C12">
        <v>201</v>
      </c>
      <c t="s" s="1" r="D12">
        <v>202</v>
      </c>
      <c t="s" s="1" r="E12">
        <v>203</v>
      </c>
      <c t="s" s="1" r="F12">
        <v>204</v>
      </c>
      <c t="s" s="1" r="G12">
        <v>205</v>
      </c>
      <c t="s" s="1" r="H12">
        <v>206</v>
      </c>
      <c s="1" r="I12">
        <v>0.3</v>
      </c>
      <c t="s" s="1" r="J12">
        <v>207</v>
      </c>
    </row>
    <row r="13">
      <c t="s" s="3" r="A13">
        <v>208</v>
      </c>
      <c t="s" s="1" r="B13">
        <v>209</v>
      </c>
      <c t="s" s="1" r="C13">
        <v>210</v>
      </c>
      <c t="s" s="1" r="D13">
        <v>211</v>
      </c>
      <c t="s" s="1" r="E13">
        <v>212</v>
      </c>
      <c t="s" s="1" r="F13">
        <v>213</v>
      </c>
      <c t="s" s="1" r="G13">
        <v>214</v>
      </c>
      <c t="s" s="1" r="H13">
        <v>215</v>
      </c>
      <c s="1" r="I13">
        <v>4.0</v>
      </c>
      <c t="s" s="1" r="J13">
        <v>216</v>
      </c>
    </row>
    <row r="14">
      <c t="s" s="3" r="A14">
        <v>217</v>
      </c>
      <c t="s" s="1" r="B14">
        <v>218</v>
      </c>
      <c t="s" s="1" r="C14">
        <v>219</v>
      </c>
      <c t="s" s="1" r="D14">
        <v>220</v>
      </c>
      <c t="s" s="1" r="E14">
        <v>221</v>
      </c>
      <c t="s" s="1" r="F14">
        <v>222</v>
      </c>
      <c t="s" s="1" r="G14">
        <v>223</v>
      </c>
      <c s="1" r="I14">
        <v>2.0</v>
      </c>
      <c t="s" s="1" r="J14">
        <v>224</v>
      </c>
    </row>
    <row r="15">
      <c t="s" s="3" r="A15">
        <v>225</v>
      </c>
      <c t="s" s="1" r="B15">
        <v>226</v>
      </c>
      <c t="s" s="1" r="C15">
        <v>227</v>
      </c>
      <c t="s" s="1" r="D15">
        <v>228</v>
      </c>
      <c t="s" s="1" r="E15">
        <v>229</v>
      </c>
      <c t="s" s="1" r="F15">
        <v>230</v>
      </c>
      <c t="s" s="1" r="G15">
        <v>231</v>
      </c>
      <c s="1" r="I15">
        <v>2.0</v>
      </c>
      <c t="s" s="1" r="J15">
        <v>232</v>
      </c>
    </row>
    <row r="16">
      <c t="s" s="3" r="A16">
        <v>233</v>
      </c>
      <c t="s" s="1" r="B16">
        <v>234</v>
      </c>
      <c t="s" s="1" r="C16">
        <v>235</v>
      </c>
      <c t="s" s="1" r="D16">
        <v>236</v>
      </c>
      <c t="s" s="1" r="E16">
        <v>237</v>
      </c>
      <c t="s" s="1" r="F16">
        <v>238</v>
      </c>
      <c t="s" s="1" r="G16">
        <v>239</v>
      </c>
      <c t="s" s="1" r="H16">
        <v>240</v>
      </c>
      <c s="1" r="I16">
        <v>0.8</v>
      </c>
      <c t="s" s="1" r="J16">
        <v>241</v>
      </c>
    </row>
    <row r="17">
      <c t="s" s="3" r="A17">
        <v>242</v>
      </c>
      <c t="s" s="1" r="B17">
        <v>243</v>
      </c>
      <c t="s" s="1" r="C17">
        <v>244</v>
      </c>
      <c t="s" s="1" r="D17">
        <v>245</v>
      </c>
      <c t="s" s="1" r="E17">
        <v>246</v>
      </c>
      <c t="s" s="1" r="F17">
        <v>247</v>
      </c>
      <c t="s" s="1" r="G17">
        <v>248</v>
      </c>
      <c s="1" r="I17">
        <v>2.0</v>
      </c>
      <c t="s" s="1" r="J17">
        <v>249</v>
      </c>
    </row>
    <row r="18">
      <c t="s" s="3" r="A18">
        <v>250</v>
      </c>
      <c t="s" s="1" r="B18">
        <v>251</v>
      </c>
      <c t="s" s="1" r="C18">
        <v>252</v>
      </c>
      <c t="s" s="1" r="D18">
        <v>253</v>
      </c>
      <c t="s" s="1" r="E18">
        <v>254</v>
      </c>
      <c t="s" s="1" r="F18">
        <v>255</v>
      </c>
      <c t="s" s="1" r="G18">
        <v>256</v>
      </c>
      <c t="s" s="1" r="H18">
        <v>257</v>
      </c>
      <c s="1" r="I18">
        <v>3.0</v>
      </c>
      <c t="s" s="1" r="J18">
        <v>258</v>
      </c>
    </row>
    <row r="19">
      <c t="s" s="3" r="A19">
        <v>259</v>
      </c>
      <c t="s" s="1" r="B19">
        <v>260</v>
      </c>
      <c t="s" s="1" r="C19">
        <v>261</v>
      </c>
      <c t="s" s="1" r="D19">
        <v>262</v>
      </c>
      <c t="s" s="1" r="E19">
        <v>263</v>
      </c>
      <c t="s" s="1" r="F19">
        <v>264</v>
      </c>
      <c t="s" s="1" r="G19">
        <v>265</v>
      </c>
      <c t="s" s="1" r="H19">
        <v>266</v>
      </c>
      <c s="1" r="I19">
        <v>3.0</v>
      </c>
      <c t="s" s="1" r="J19">
        <v>267</v>
      </c>
    </row>
    <row r="20">
      <c t="s" s="3" r="A20">
        <v>268</v>
      </c>
      <c t="s" s="1" r="B20">
        <v>269</v>
      </c>
      <c t="s" s="1" r="C20">
        <v>270</v>
      </c>
      <c s="1" r="D20"/>
    </row>
    <row r="21">
      <c t="s" s="3" r="A21">
        <v>271</v>
      </c>
      <c t="s" s="1" r="B21">
        <v>272</v>
      </c>
      <c t="s" s="1" r="C21">
        <v>273</v>
      </c>
      <c s="1" r="D21"/>
    </row>
    <row r="22">
      <c t="s" s="3" r="A22">
        <v>274</v>
      </c>
      <c t="s" s="1" r="B22">
        <v>275</v>
      </c>
      <c t="s" s="1" r="C22">
        <v>276</v>
      </c>
      <c t="s" s="1" r="D22">
        <v>277</v>
      </c>
      <c s="1" r="E22"/>
      <c t="s" s="1" r="J22">
        <v>278</v>
      </c>
    </row>
    <row r="23">
      <c t="s" s="3" r="A23">
        <v>279</v>
      </c>
      <c t="s" s="1" r="B23">
        <v>280</v>
      </c>
      <c t="s" s="1" r="C23">
        <v>281</v>
      </c>
      <c t="s" s="1" r="D23">
        <v>282</v>
      </c>
      <c s="1" r="E23"/>
      <c t="s" s="1" r="J23">
        <v>283</v>
      </c>
    </row>
    <row r="24">
      <c s="3" r="A24"/>
    </row>
    <row r="25">
      <c s="3" r="A25"/>
    </row>
    <row r="26">
      <c s="3" r="A26"/>
    </row>
    <row r="27">
      <c s="3" r="A27"/>
    </row>
    <row r="28">
      <c s="3" r="A28"/>
    </row>
    <row r="29">
      <c s="3" r="A29"/>
    </row>
    <row r="30">
      <c s="3" r="A30"/>
    </row>
    <row r="31">
      <c s="3" r="A31"/>
    </row>
    <row r="32">
      <c s="3" r="A32"/>
    </row>
    <row r="33">
      <c s="3" r="A33"/>
    </row>
    <row r="34">
      <c s="4" r="A34"/>
    </row>
    <row r="35">
      <c s="3" r="A35"/>
    </row>
    <row r="36">
      <c s="3" r="A36"/>
    </row>
    <row r="37">
      <c s="3" r="A37"/>
    </row>
    <row r="38">
      <c s="4" r="A38"/>
    </row>
    <row r="39">
      <c s="3" r="A39"/>
    </row>
    <row r="40">
      <c s="3" r="A40"/>
    </row>
    <row r="41">
      <c s="3" r="A41"/>
    </row>
    <row r="42">
      <c s="4" r="A42"/>
    </row>
    <row r="43">
      <c s="3" r="A43"/>
    </row>
    <row r="44">
      <c s="3" r="A44"/>
    </row>
    <row r="45">
      <c s="3" r="A45"/>
    </row>
    <row r="46">
      <c s="4" r="A46"/>
    </row>
    <row r="47">
      <c s="3" r="A47"/>
    </row>
    <row r="48">
      <c s="3" r="A48"/>
    </row>
    <row r="49">
      <c s="3" r="A49"/>
    </row>
    <row r="50">
      <c s="4" r="A50"/>
    </row>
    <row r="51">
      <c s="3" r="A51"/>
    </row>
    <row r="52">
      <c s="3" r="A52"/>
    </row>
    <row r="53">
      <c s="3" r="A53"/>
    </row>
    <row r="54">
      <c s="4" r="A54"/>
    </row>
    <row r="55">
      <c s="3" r="A55"/>
    </row>
    <row r="56">
      <c s="3" r="A56"/>
    </row>
    <row r="57">
      <c s="3" r="A57"/>
    </row>
    <row r="58">
      <c s="3" r="A58"/>
    </row>
    <row r="59">
      <c s="3" r="A59"/>
    </row>
    <row r="60">
      <c s="3" r="A60"/>
    </row>
    <row r="61">
      <c s="3" r="A61"/>
    </row>
    <row r="62">
      <c s="3" r="A62"/>
    </row>
    <row r="63">
      <c s="3" r="A63"/>
    </row>
    <row r="64">
      <c s="3" r="A64"/>
    </row>
    <row r="65">
      <c s="3" r="A65"/>
    </row>
    <row r="66">
      <c s="3" r="A66"/>
    </row>
    <row r="67">
      <c s="5" r="A67"/>
    </row>
    <row r="68">
      <c s="3" r="A68"/>
    </row>
    <row r="69">
      <c s="3" r="A69"/>
    </row>
    <row r="70">
      <c s="3" r="A70"/>
    </row>
    <row r="71">
      <c s="4" r="A71"/>
    </row>
    <row r="72">
      <c s="3" r="A72"/>
    </row>
    <row r="73">
      <c s="3" r="A73"/>
    </row>
    <row r="74">
      <c s="3" r="A74"/>
    </row>
    <row r="75">
      <c s="4" r="A75"/>
    </row>
    <row r="76">
      <c s="3" r="A76"/>
    </row>
    <row r="77">
      <c s="3" r="A77"/>
    </row>
    <row r="78">
      <c s="3" r="A78"/>
    </row>
    <row r="79">
      <c s="4" r="A79"/>
    </row>
    <row r="80">
      <c s="3" r="A80"/>
    </row>
    <row r="81">
      <c s="3" r="A81"/>
    </row>
    <row r="82">
      <c s="3" r="A82"/>
    </row>
    <row r="83">
      <c s="4" r="A83"/>
    </row>
    <row r="84">
      <c s="3" r="A84"/>
    </row>
    <row r="85">
      <c s="3" r="A85"/>
    </row>
    <row r="86">
      <c s="3" r="A86"/>
    </row>
    <row r="87">
      <c s="4" r="A87"/>
    </row>
    <row r="88">
      <c s="3" r="A88"/>
    </row>
    <row r="89">
      <c s="3" r="A89"/>
    </row>
    <row r="90">
      <c s="3" r="A90"/>
    </row>
    <row r="91">
      <c s="3" r="A91"/>
    </row>
  </sheetData>
  <autoFilter ref="$A$11:$J$23"/>
  <drawing r:id="rId1"/>
</worksheet>
</file>